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ПОЧТА 2025\январь\20.01\"/>
    </mc:Choice>
  </mc:AlternateContent>
  <bookViews>
    <workbookView xWindow="0" yWindow="0" windowWidth="26865" windowHeight="12180" activeTab="1"/>
  </bookViews>
  <sheets>
    <sheet name="Род. плата в день (2)" sheetId="6" r:id="rId1"/>
    <sheet name="круглосуточные" sheetId="7" r:id="rId2"/>
    <sheet name="Сумма РП в день (2021) НФ" sheetId="4" state="hidden" r:id="rId3"/>
  </sheets>
  <definedNames>
    <definedName name="_xlnm.Print_Titles" localSheetId="1">круглосуточные!$7:$8</definedName>
    <definedName name="_xlnm.Print_Titles" localSheetId="0">'Род. плата в день (2)'!$7:$8</definedName>
    <definedName name="_xlnm.Print_Titles" localSheetId="2">'Сумма РП в день (2021) НФ'!$5:$6</definedName>
    <definedName name="_xlnm.Print_Area" localSheetId="1">круглосуточные!$A$1:$AG$15</definedName>
    <definedName name="_xlnm.Print_Area" localSheetId="0">'Род. плата в день (2)'!$A$1:$Q$39</definedName>
    <definedName name="_xlnm.Print_Area" localSheetId="2">'Сумма РП в день (2021) НФ'!$A$1:$I$48</definedName>
  </definedNames>
  <calcPr calcId="162913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2" i="4"/>
  <c r="M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M41" i="4" s="1"/>
  <c r="I42" i="4"/>
  <c r="I8" i="4"/>
  <c r="H42" i="4" l="1"/>
  <c r="H41" i="4"/>
  <c r="H40" i="4"/>
  <c r="H39" i="4" l="1"/>
  <c r="E14" i="7" l="1"/>
  <c r="AD14" i="7" s="1"/>
  <c r="AD13" i="7" s="1"/>
  <c r="L41" i="4"/>
  <c r="E15" i="7"/>
  <c r="AG15" i="7" s="1"/>
  <c r="AG13" i="7" s="1"/>
  <c r="L42" i="4"/>
  <c r="E12" i="7"/>
  <c r="W12" i="7" s="1"/>
  <c r="W10" i="7" s="1"/>
  <c r="L40" i="4"/>
  <c r="X14" i="7"/>
  <c r="X13" i="7" s="1"/>
  <c r="AF14" i="7"/>
  <c r="AF13" i="7" s="1"/>
  <c r="J14" i="7"/>
  <c r="J13" i="7" s="1"/>
  <c r="Z14" i="7"/>
  <c r="Z13" i="7" s="1"/>
  <c r="AB14" i="7"/>
  <c r="AB13" i="7" s="1"/>
  <c r="O15" i="7"/>
  <c r="O13" i="7" s="1"/>
  <c r="AA15" i="7"/>
  <c r="AA13" i="7" s="1"/>
  <c r="N14" i="7"/>
  <c r="N13" i="7" s="1"/>
  <c r="AE12" i="7"/>
  <c r="AE10" i="7" s="1"/>
  <c r="O12" i="7"/>
  <c r="O10" i="7" s="1"/>
  <c r="G12" i="7"/>
  <c r="G10" i="7" s="1"/>
  <c r="M12" i="7"/>
  <c r="M10" i="7" s="1"/>
  <c r="AA12" i="7"/>
  <c r="AA10" i="7" s="1"/>
  <c r="AI12" i="7"/>
  <c r="Y12" i="7"/>
  <c r="Y10" i="7" s="1"/>
  <c r="AJ12" i="7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8" i="4"/>
  <c r="L8" i="4" s="1"/>
  <c r="G15" i="7" l="1"/>
  <c r="G13" i="7" s="1"/>
  <c r="AE15" i="7"/>
  <c r="AE13" i="7" s="1"/>
  <c r="Q15" i="7"/>
  <c r="Q13" i="7" s="1"/>
  <c r="E9" i="6"/>
  <c r="J9" i="6" s="1"/>
  <c r="AH12" i="7"/>
  <c r="AC12" i="7"/>
  <c r="AC10" i="7" s="1"/>
  <c r="I12" i="7"/>
  <c r="I10" i="7" s="1"/>
  <c r="K12" i="7"/>
  <c r="K10" i="7" s="1"/>
  <c r="E11" i="7"/>
  <c r="F11" i="7" s="1"/>
  <c r="F10" i="7" s="1"/>
  <c r="L39" i="4"/>
  <c r="AC15" i="7"/>
  <c r="AC13" i="7" s="1"/>
  <c r="Y15" i="7"/>
  <c r="Y13" i="7" s="1"/>
  <c r="I15" i="7"/>
  <c r="I13" i="7" s="1"/>
  <c r="K15" i="7"/>
  <c r="K13" i="7" s="1"/>
  <c r="L14" i="7"/>
  <c r="L13" i="7" s="1"/>
  <c r="AG12" i="7"/>
  <c r="AG10" i="7" s="1"/>
  <c r="AK12" i="7"/>
  <c r="Q12" i="7"/>
  <c r="Q10" i="7" s="1"/>
  <c r="H14" i="7"/>
  <c r="H13" i="7" s="1"/>
  <c r="W15" i="7"/>
  <c r="W13" i="7" s="1"/>
  <c r="M15" i="7"/>
  <c r="M13" i="7" s="1"/>
  <c r="P14" i="7"/>
  <c r="P13" i="7" s="1"/>
  <c r="F14" i="7"/>
  <c r="F13" i="7" s="1"/>
  <c r="V14" i="7"/>
  <c r="V13" i="7" s="1"/>
  <c r="AF11" i="7"/>
  <c r="AF10" i="7" s="1"/>
  <c r="N11" i="7"/>
  <c r="N10" i="7" s="1"/>
  <c r="X11" i="7"/>
  <c r="X10" i="7" s="1"/>
  <c r="P11" i="7"/>
  <c r="P10" i="7" s="1"/>
  <c r="L11" i="7"/>
  <c r="L10" i="7" s="1"/>
  <c r="H11" i="7"/>
  <c r="H10" i="7" s="1"/>
  <c r="V11" i="7"/>
  <c r="V10" i="7" s="1"/>
  <c r="J11" i="7"/>
  <c r="J10" i="7" s="1"/>
  <c r="AB11" i="7"/>
  <c r="AB10" i="7" s="1"/>
  <c r="Z11" i="7"/>
  <c r="Z10" i="7" s="1"/>
  <c r="AD11" i="7"/>
  <c r="AD10" i="7" s="1"/>
  <c r="K9" i="6"/>
  <c r="F9" i="6"/>
  <c r="N9" i="6"/>
  <c r="H9" i="6"/>
  <c r="G9" i="6"/>
  <c r="O9" i="6"/>
  <c r="E13" i="6" l="1"/>
  <c r="L12" i="4"/>
  <c r="E29" i="6"/>
  <c r="I29" i="6" s="1"/>
  <c r="L28" i="4"/>
  <c r="E11" i="6"/>
  <c r="L10" i="4"/>
  <c r="E12" i="6"/>
  <c r="Q12" i="6" s="1"/>
  <c r="L11" i="4"/>
  <c r="E32" i="6"/>
  <c r="Q32" i="6" s="1"/>
  <c r="L31" i="4"/>
  <c r="E22" i="6"/>
  <c r="G22" i="6" s="1"/>
  <c r="L21" i="4"/>
  <c r="E35" i="6"/>
  <c r="L34" i="4"/>
  <c r="E38" i="6"/>
  <c r="I38" i="6" s="1"/>
  <c r="L37" i="4"/>
  <c r="M9" i="6"/>
  <c r="L9" i="6"/>
  <c r="E17" i="6"/>
  <c r="M17" i="6" s="1"/>
  <c r="L16" i="4"/>
  <c r="E33" i="6"/>
  <c r="L33" i="6" s="1"/>
  <c r="L32" i="4"/>
  <c r="E15" i="6"/>
  <c r="M15" i="6" s="1"/>
  <c r="L14" i="4"/>
  <c r="E16" i="6"/>
  <c r="Q16" i="6" s="1"/>
  <c r="L15" i="4"/>
  <c r="E36" i="6"/>
  <c r="H36" i="6" s="1"/>
  <c r="L35" i="4"/>
  <c r="E26" i="6"/>
  <c r="P26" i="6" s="1"/>
  <c r="L25" i="4"/>
  <c r="E39" i="6"/>
  <c r="Q39" i="6" s="1"/>
  <c r="L38" i="4"/>
  <c r="E30" i="6"/>
  <c r="L29" i="4"/>
  <c r="E21" i="6"/>
  <c r="O21" i="6" s="1"/>
  <c r="L20" i="4"/>
  <c r="E37" i="6"/>
  <c r="L36" i="4"/>
  <c r="E19" i="6"/>
  <c r="O19" i="6" s="1"/>
  <c r="L18" i="4"/>
  <c r="E20" i="6"/>
  <c r="L19" i="4"/>
  <c r="E10" i="6"/>
  <c r="O10" i="6" s="1"/>
  <c r="L9" i="4"/>
  <c r="E23" i="6"/>
  <c r="F23" i="6" s="1"/>
  <c r="L22" i="4"/>
  <c r="E28" i="6"/>
  <c r="J28" i="6" s="1"/>
  <c r="L27" i="4"/>
  <c r="Q9" i="6"/>
  <c r="P9" i="6"/>
  <c r="I9" i="6"/>
  <c r="E25" i="6"/>
  <c r="N25" i="6" s="1"/>
  <c r="L24" i="4"/>
  <c r="E18" i="6"/>
  <c r="Q18" i="6" s="1"/>
  <c r="L17" i="4"/>
  <c r="E27" i="6"/>
  <c r="I27" i="6" s="1"/>
  <c r="L26" i="4"/>
  <c r="E24" i="6"/>
  <c r="Q24" i="6" s="1"/>
  <c r="L23" i="4"/>
  <c r="E14" i="6"/>
  <c r="N14" i="6" s="1"/>
  <c r="L13" i="4"/>
  <c r="E31" i="6"/>
  <c r="L30" i="4"/>
  <c r="E34" i="6"/>
  <c r="L34" i="6" s="1"/>
  <c r="L33" i="4"/>
  <c r="I24" i="6"/>
  <c r="M28" i="6"/>
  <c r="M31" i="6"/>
  <c r="J11" i="6"/>
  <c r="M24" i="6"/>
  <c r="F31" i="6"/>
  <c r="L18" i="6"/>
  <c r="N38" i="6"/>
  <c r="G38" i="6"/>
  <c r="J37" i="6"/>
  <c r="Q35" i="6"/>
  <c r="N35" i="6"/>
  <c r="K35" i="6"/>
  <c r="L31" i="6"/>
  <c r="I31" i="6"/>
  <c r="F24" i="6"/>
  <c r="H24" i="6"/>
  <c r="N18" i="6"/>
  <c r="F18" i="6"/>
  <c r="K18" i="6"/>
  <c r="H18" i="6"/>
  <c r="K12" i="6"/>
  <c r="I12" i="6"/>
  <c r="Q23" i="6"/>
  <c r="H23" i="6"/>
  <c r="O37" i="6"/>
  <c r="M19" i="6"/>
  <c r="J24" i="6"/>
  <c r="N31" i="6"/>
  <c r="O20" i="6"/>
  <c r="G31" i="6"/>
  <c r="K24" i="6"/>
  <c r="N24" i="6"/>
  <c r="N20" i="6"/>
  <c r="K31" i="6"/>
  <c r="I35" i="6"/>
  <c r="G18" i="6"/>
  <c r="F20" i="6"/>
  <c r="J19" i="6"/>
  <c r="P27" i="6"/>
  <c r="P35" i="6"/>
  <c r="M13" i="6"/>
  <c r="G37" i="6"/>
  <c r="P18" i="6"/>
  <c r="J18" i="6"/>
  <c r="M18" i="6"/>
  <c r="O17" i="6"/>
  <c r="M33" i="6"/>
  <c r="K33" i="6"/>
  <c r="N15" i="6"/>
  <c r="M16" i="6"/>
  <c r="L16" i="6"/>
  <c r="Q26" i="6"/>
  <c r="K26" i="6"/>
  <c r="I26" i="6"/>
  <c r="O39" i="6"/>
  <c r="P39" i="6"/>
  <c r="F33" i="6"/>
  <c r="P37" i="6"/>
  <c r="H21" i="6"/>
  <c r="N37" i="6"/>
  <c r="Q37" i="6"/>
  <c r="J20" i="6"/>
  <c r="K37" i="6"/>
  <c r="O18" i="6"/>
  <c r="L24" i="6"/>
  <c r="G23" i="6"/>
  <c r="O24" i="6"/>
  <c r="G24" i="6"/>
  <c r="N19" i="6"/>
  <c r="H31" i="6"/>
  <c r="P31" i="6"/>
  <c r="P24" i="6"/>
  <c r="L37" i="6"/>
  <c r="G20" i="6"/>
  <c r="I18" i="6"/>
  <c r="N10" i="6"/>
  <c r="Q31" i="6"/>
  <c r="P32" i="6"/>
  <c r="G13" i="6"/>
  <c r="L12" i="6"/>
  <c r="K11" i="6"/>
  <c r="O12" i="6"/>
  <c r="M32" i="6"/>
  <c r="H16" i="6"/>
  <c r="P33" i="6"/>
  <c r="M12" i="6"/>
  <c r="P11" i="6"/>
  <c r="I33" i="6"/>
  <c r="G11" i="6"/>
  <c r="G32" i="6"/>
  <c r="Q11" i="6"/>
  <c r="P22" i="6"/>
  <c r="K32" i="6"/>
  <c r="N13" i="6"/>
  <c r="J13" i="6"/>
  <c r="F11" i="6"/>
  <c r="L32" i="6"/>
  <c r="I22" i="6"/>
  <c r="J16" i="6"/>
  <c r="F26" i="6"/>
  <c r="G16" i="6"/>
  <c r="R9" i="6"/>
  <c r="M14" i="6" l="1"/>
  <c r="O22" i="6"/>
  <c r="G36" i="6"/>
  <c r="H12" i="6"/>
  <c r="I10" i="6"/>
  <c r="L19" i="6"/>
  <c r="K39" i="6"/>
  <c r="M36" i="6"/>
  <c r="N22" i="6"/>
  <c r="H19" i="6"/>
  <c r="O14" i="6"/>
  <c r="I28" i="6"/>
  <c r="N34" i="6"/>
  <c r="L38" i="6"/>
  <c r="H27" i="6"/>
  <c r="O36" i="6"/>
  <c r="N12" i="6"/>
  <c r="Q29" i="6"/>
  <c r="I39" i="6"/>
  <c r="P25" i="6"/>
  <c r="P29" i="6"/>
  <c r="H34" i="6"/>
  <c r="F28" i="6"/>
  <c r="F14" i="6"/>
  <c r="G27" i="6"/>
  <c r="I25" i="6"/>
  <c r="Q27" i="6"/>
  <c r="L14" i="6"/>
  <c r="K27" i="6"/>
  <c r="M34" i="6"/>
  <c r="K25" i="6"/>
  <c r="G17" i="6"/>
  <c r="J15" i="6"/>
  <c r="L22" i="6"/>
  <c r="I17" i="6"/>
  <c r="O29" i="6"/>
  <c r="K14" i="6"/>
  <c r="P14" i="6"/>
  <c r="J25" i="6"/>
  <c r="G19" i="6"/>
  <c r="H39" i="6"/>
  <c r="Q36" i="6"/>
  <c r="P15" i="6"/>
  <c r="F17" i="6"/>
  <c r="G14" i="6"/>
  <c r="J29" i="6"/>
  <c r="I14" i="6"/>
  <c r="N21" i="6"/>
  <c r="G12" i="6"/>
  <c r="I21" i="6"/>
  <c r="O27" i="6"/>
  <c r="N28" i="6"/>
  <c r="F34" i="6"/>
  <c r="G34" i="6"/>
  <c r="Q38" i="6"/>
  <c r="Q25" i="6"/>
  <c r="K34" i="6"/>
  <c r="F25" i="6"/>
  <c r="J14" i="6"/>
  <c r="I34" i="6"/>
  <c r="O25" i="6"/>
  <c r="Q17" i="6"/>
  <c r="L17" i="6"/>
  <c r="F29" i="6"/>
  <c r="J12" i="6"/>
  <c r="K36" i="6"/>
  <c r="L10" i="6"/>
  <c r="F10" i="6"/>
  <c r="J27" i="6"/>
  <c r="L25" i="6"/>
  <c r="I15" i="6"/>
  <c r="G39" i="6"/>
  <c r="Q15" i="6"/>
  <c r="N17" i="6"/>
  <c r="F27" i="6"/>
  <c r="G25" i="6"/>
  <c r="R25" i="6" s="1"/>
  <c r="N27" i="6"/>
  <c r="M27" i="6"/>
  <c r="H14" i="6"/>
  <c r="L27" i="6"/>
  <c r="G28" i="6"/>
  <c r="J34" i="6"/>
  <c r="P34" i="6"/>
  <c r="F38" i="6"/>
  <c r="Q14" i="6"/>
  <c r="Q20" i="6"/>
  <c r="P20" i="6"/>
  <c r="I20" i="6"/>
  <c r="M37" i="6"/>
  <c r="I37" i="6"/>
  <c r="F37" i="6"/>
  <c r="R37" i="6" s="1"/>
  <c r="N30" i="6"/>
  <c r="M30" i="6"/>
  <c r="O30" i="6"/>
  <c r="Q30" i="6"/>
  <c r="J30" i="6"/>
  <c r="P30" i="6"/>
  <c r="K30" i="6"/>
  <c r="F30" i="6"/>
  <c r="G30" i="6"/>
  <c r="L30" i="6"/>
  <c r="H30" i="6"/>
  <c r="I30" i="6"/>
  <c r="M35" i="6"/>
  <c r="R35" i="6" s="1"/>
  <c r="J35" i="6"/>
  <c r="F35" i="6"/>
  <c r="O11" i="6"/>
  <c r="M11" i="6"/>
  <c r="I13" i="6"/>
  <c r="F13" i="6"/>
  <c r="O32" i="6"/>
  <c r="G26" i="6"/>
  <c r="G33" i="6"/>
  <c r="I32" i="6"/>
  <c r="P13" i="6"/>
  <c r="H17" i="6"/>
  <c r="O13" i="6"/>
  <c r="N32" i="6"/>
  <c r="J26" i="6"/>
  <c r="J32" i="6"/>
  <c r="K29" i="6"/>
  <c r="Q33" i="6"/>
  <c r="L15" i="6"/>
  <c r="K16" i="6"/>
  <c r="F36" i="6"/>
  <c r="L29" i="6"/>
  <c r="P16" i="6"/>
  <c r="K15" i="6"/>
  <c r="H22" i="6"/>
  <c r="L11" i="6"/>
  <c r="H20" i="6"/>
  <c r="J10" i="6"/>
  <c r="F19" i="6"/>
  <c r="M23" i="6"/>
  <c r="M20" i="6"/>
  <c r="L21" i="6"/>
  <c r="F21" i="6"/>
  <c r="N26" i="6"/>
  <c r="L36" i="6"/>
  <c r="N39" i="6"/>
  <c r="M39" i="6"/>
  <c r="M26" i="6"/>
  <c r="H26" i="6"/>
  <c r="R26" i="6" s="1"/>
  <c r="I36" i="6"/>
  <c r="R36" i="6" s="1"/>
  <c r="I16" i="6"/>
  <c r="O15" i="6"/>
  <c r="H33" i="6"/>
  <c r="O33" i="6"/>
  <c r="Q10" i="6"/>
  <c r="H35" i="6"/>
  <c r="G35" i="6"/>
  <c r="L13" i="6"/>
  <c r="P21" i="6"/>
  <c r="K21" i="6"/>
  <c r="P12" i="6"/>
  <c r="P28" i="6"/>
  <c r="O35" i="6"/>
  <c r="J36" i="6"/>
  <c r="J38" i="6"/>
  <c r="Q34" i="6"/>
  <c r="O34" i="6"/>
  <c r="M25" i="6"/>
  <c r="H25" i="6"/>
  <c r="Q28" i="6"/>
  <c r="H28" i="6"/>
  <c r="O28" i="6"/>
  <c r="P10" i="6"/>
  <c r="H10" i="6"/>
  <c r="K19" i="6"/>
  <c r="I19" i="6"/>
  <c r="P19" i="6"/>
  <c r="J17" i="6"/>
  <c r="P17" i="6"/>
  <c r="M38" i="6"/>
  <c r="K38" i="6"/>
  <c r="M22" i="6"/>
  <c r="Q22" i="6"/>
  <c r="P36" i="6"/>
  <c r="O16" i="6"/>
  <c r="N29" i="6"/>
  <c r="N33" i="6"/>
  <c r="N11" i="6"/>
  <c r="F32" i="6"/>
  <c r="H29" i="6"/>
  <c r="I11" i="6"/>
  <c r="O26" i="6"/>
  <c r="G15" i="6"/>
  <c r="K13" i="6"/>
  <c r="H13" i="6"/>
  <c r="H11" i="6"/>
  <c r="N16" i="6"/>
  <c r="J33" i="6"/>
  <c r="N36" i="6"/>
  <c r="H32" i="6"/>
  <c r="K22" i="6"/>
  <c r="G29" i="6"/>
  <c r="J22" i="6"/>
  <c r="I23" i="6"/>
  <c r="G21" i="6"/>
  <c r="L23" i="6"/>
  <c r="K23" i="6"/>
  <c r="M21" i="6"/>
  <c r="J23" i="6"/>
  <c r="L20" i="6"/>
  <c r="K20" i="6"/>
  <c r="H15" i="6"/>
  <c r="J39" i="6"/>
  <c r="L39" i="6"/>
  <c r="F39" i="6"/>
  <c r="L26" i="6"/>
  <c r="F16" i="6"/>
  <c r="F15" i="6"/>
  <c r="K17" i="6"/>
  <c r="M10" i="6"/>
  <c r="J21" i="6"/>
  <c r="P23" i="6"/>
  <c r="Q19" i="6"/>
  <c r="O23" i="6"/>
  <c r="N23" i="6"/>
  <c r="K10" i="6"/>
  <c r="G10" i="6"/>
  <c r="H37" i="6"/>
  <c r="F12" i="6"/>
  <c r="Q21" i="6"/>
  <c r="L28" i="6"/>
  <c r="M29" i="6"/>
  <c r="L35" i="6"/>
  <c r="P38" i="6"/>
  <c r="H38" i="6"/>
  <c r="O38" i="6"/>
  <c r="K28" i="6"/>
  <c r="Q13" i="6"/>
  <c r="F22" i="6"/>
  <c r="O31" i="6"/>
  <c r="J31" i="6"/>
  <c r="R31" i="6" s="1"/>
  <c r="R33" i="6"/>
  <c r="R24" i="6"/>
  <c r="R34" i="6" l="1"/>
  <c r="R38" i="6"/>
  <c r="R28" i="6"/>
  <c r="R21" i="6"/>
  <c r="R15" i="6"/>
  <c r="R13" i="6"/>
  <c r="R39" i="6"/>
  <c r="R14" i="6"/>
  <c r="R10" i="6"/>
  <c r="R17" i="6"/>
  <c r="R29" i="6"/>
  <c r="R32" i="6"/>
  <c r="R12" i="6"/>
  <c r="R30" i="6"/>
  <c r="R27" i="6"/>
  <c r="R22" i="6"/>
</calcChain>
</file>

<file path=xl/sharedStrings.xml><?xml version="1.0" encoding="utf-8"?>
<sst xmlns="http://schemas.openxmlformats.org/spreadsheetml/2006/main" count="336" uniqueCount="117">
  <si>
    <t>к приказу</t>
  </si>
  <si>
    <t>до 3 лет</t>
  </si>
  <si>
    <t>от 3 до 7 лет</t>
  </si>
  <si>
    <t>Предоставляемое питание</t>
  </si>
  <si>
    <t>завтрак, второй завтрак, обед, полдник, ужин</t>
  </si>
  <si>
    <t>завтрак, второй завтрак</t>
  </si>
  <si>
    <t>завтрак</t>
  </si>
  <si>
    <t>второй завтрак</t>
  </si>
  <si>
    <t>обед</t>
  </si>
  <si>
    <t>второй завтрак, полдник</t>
  </si>
  <si>
    <t>полдник</t>
  </si>
  <si>
    <t>второй завтрак, обед</t>
  </si>
  <si>
    <t>полдник, ужин</t>
  </si>
  <si>
    <t>завтрак, второй завтрак, обед</t>
  </si>
  <si>
    <t>с 08.00 до 11.00</t>
  </si>
  <si>
    <t>с 07.30 до 10.30</t>
  </si>
  <si>
    <t>с 08.30 до 11.30</t>
  </si>
  <si>
    <t>с 09.00 до 12.00</t>
  </si>
  <si>
    <t>с 11.00 до 14.00</t>
  </si>
  <si>
    <t>с 11.10 до 14.10</t>
  </si>
  <si>
    <t>с 12.00 до 15.00</t>
  </si>
  <si>
    <t>с 13.00 до 16.00</t>
  </si>
  <si>
    <t>с 15.00 до 18.00</t>
  </si>
  <si>
    <t>с 08.00 до 11.30</t>
  </si>
  <si>
    <t>с 08.30 до 12.00</t>
  </si>
  <si>
    <t>с 11.40 до 15.10</t>
  </si>
  <si>
    <t>с 14.00 до 17.30</t>
  </si>
  <si>
    <t>с 14.30 до 18.00</t>
  </si>
  <si>
    <t>с 15.30 до 19.00</t>
  </si>
  <si>
    <t>с 08.00 до 12.00</t>
  </si>
  <si>
    <t>с 15.00 до 19.00</t>
  </si>
  <si>
    <t>с 08.00 до 13.00</t>
  </si>
  <si>
    <t>с 13.00 до 19.00</t>
  </si>
  <si>
    <t>с 13.30 до 18.30</t>
  </si>
  <si>
    <t>с 14.00 до 19.00</t>
  </si>
  <si>
    <t>Время функционирования группы</t>
  </si>
  <si>
    <t>Возрастной состав группы</t>
  </si>
  <si>
    <t>Режим работы группы</t>
  </si>
  <si>
    <t>разновозрастные</t>
  </si>
  <si>
    <t>с 07.00 до 19.00</t>
  </si>
  <si>
    <t>1. Группы с 12-часовым пребыванием</t>
  </si>
  <si>
    <t>2. Группы кратковременного пребывания, 3 часа пребывания</t>
  </si>
  <si>
    <t>3. Группы кратковременного пребывания, 3,5 часа пребывания</t>
  </si>
  <si>
    <t>4. Группы кратковременного пребывания, 4 часа пребывания</t>
  </si>
  <si>
    <t>5. Группы кратковременного пребывания, 5 часов пребывания</t>
  </si>
  <si>
    <t>Нормативные затраты на осуществление прочих расходов, связанных с приобретением расходных материалов, используемых для обеспечения соблюдения воспитанниками режима дня и личной гигиены на 1-го ребенка в день</t>
  </si>
  <si>
    <t>дифферен-цирующий коэффициент, учитывающий время функциони-рования группы</t>
  </si>
  <si>
    <t>А</t>
  </si>
  <si>
    <t>Б</t>
  </si>
  <si>
    <t>С</t>
  </si>
  <si>
    <t>Д</t>
  </si>
  <si>
    <t>Е.А. Рубекина</t>
  </si>
  <si>
    <t>от_________________ № ________________</t>
  </si>
  <si>
    <t>Размер родитель-ской платы в день, руб.</t>
  </si>
  <si>
    <t>Размер родительской платы в месяц при 100% посещаемости, руб.</t>
  </si>
  <si>
    <t>6. Группы с круглосуточным пребыванием</t>
  </si>
  <si>
    <t>завтрак, второй завтрак, обед, полдник, ужин, второй ужин</t>
  </si>
  <si>
    <t>круглосуточно 
(понедельник - четверг, кроме предпраздничных дней)</t>
  </si>
  <si>
    <t>с 07.00 до 19.00 (пятница, предпраздничные дни)</t>
  </si>
  <si>
    <t>с круглосуточным пребыванием</t>
  </si>
  <si>
    <t>х</t>
  </si>
  <si>
    <t>пятница, предпразд-ничные дни (4 дня)</t>
  </si>
  <si>
    <t>Приложение 1</t>
  </si>
  <si>
    <t>пятница, предпразд-ничные дни (3 дня)</t>
  </si>
  <si>
    <t>Приложение 2</t>
  </si>
  <si>
    <t>понедельник - четверг, кроме предпразд-ничных дней 
(14 дней)</t>
  </si>
  <si>
    <t>понедельник - четверг, кроме предпразд-ничных дней 
(16 дней)</t>
  </si>
  <si>
    <t>понедельник - четверг, кроме предпразд-ничных дней 
(17 дней)</t>
  </si>
  <si>
    <t>понедельник - четверг, кроме предпразд-ничных дней 
(19 дней)</t>
  </si>
  <si>
    <t>пятница, предпразд-ничные дни (5 дней)</t>
  </si>
  <si>
    <t>1. Группа с 12-часовым пребыванием</t>
  </si>
  <si>
    <t>2. Группа кратковременного пребывания, 3 часа пребывания</t>
  </si>
  <si>
    <t>3. Группа кратковременного пребывания, 3,5 часа пребывания</t>
  </si>
  <si>
    <t>4. Группа кратковременного пребывания, 4 часа пребывания</t>
  </si>
  <si>
    <t>5. Группа кратковременного пребывания, 5 часов пребывания</t>
  </si>
  <si>
    <t>разновозрастная</t>
  </si>
  <si>
    <t>Группа с круглосуточным пребыванием</t>
  </si>
  <si>
    <t>Начальник управления экономического планирования, 
анализа и прогнозирования департамента образования</t>
  </si>
  <si>
    <t>Размер родитель-ской платы 
в день, руб.</t>
  </si>
  <si>
    <t xml:space="preserve">* Средняя стоимость питания 1-го ребенка утверждена приказом департамента образования Администрации города от 17.01.2022 № 12-03-16/2 «О среднем размере стоимости питания в день одного ребенка в муниципальных образовательных учреждениях, реализующих образовательную программу дошкольного образования" (с изменениями от 27.10.2022 № 12-03-873/2)
</t>
  </si>
  <si>
    <t>понедельник - четверг, кроме предпразд-ничных дней 
(15 дней)</t>
  </si>
  <si>
    <t>пятница, предпраздничные дни (5 дней)</t>
  </si>
  <si>
    <t xml:space="preserve">     УТВЕРЖДАЮ
     И.о. директора департамента образования
     Администрации города
     ________ _____________ А.И. Хотмирова
     "______" _____________________2025 г.</t>
  </si>
  <si>
    <t>Расчет суммы нормативных затрат на оказание услуги по присмотру и уходу за ребенком в муниципальных образовательных учреждениях, реализующих образовательную программу дошкольного образования, в расчете на одного воспитанника на 2025 год</t>
  </si>
  <si>
    <t>Размер родительской платы, взимаемой с родителей (законных представителей) за присмотр и уход за ребенком в муниципальных образовательных учреждениях, 
реализующих образовательную программу дошкольного образования, в группах с 12-часовым пребыванием, в группах  кратковременного пребывания на 2025 год</t>
  </si>
  <si>
    <t>январь
 2025 г. 
(17 дней)</t>
  </si>
  <si>
    <t>февраль 
2025 г. 
(20 дней)</t>
  </si>
  <si>
    <t>июнь 
2025 г. 
(19 дней)</t>
  </si>
  <si>
    <t>июль 
2025 г.
(23 дня)</t>
  </si>
  <si>
    <t>октябрь 
2025 г.
(23 дня)</t>
  </si>
  <si>
    <t>март 
2025 г. 
(21 день)</t>
  </si>
  <si>
    <t>апрель 
2025 г. 
(22 дня)</t>
  </si>
  <si>
    <t>май 
2025 г. 
(18 дней)</t>
  </si>
  <si>
    <t>август 
2025 г. 
(21 день)</t>
  </si>
  <si>
    <t>сентябрь 
2025 г.
(22 дня)</t>
  </si>
  <si>
    <t>ноябрь 
2025 г.
(19 дней)</t>
  </si>
  <si>
    <t>декабрь 
2025 г.
(22 дня)</t>
  </si>
  <si>
    <t>понедельник - четверг, кроме предпразд-ничных дней 
(13 дней)</t>
  </si>
  <si>
    <t>понедельник - четверг, кроме предпразд-ничных дней 
(18 дней)</t>
  </si>
  <si>
    <t xml:space="preserve">Размер родительской платы, взимаемой с родителей (законных представителей) за присмотр и уход за ребенком в муниципальных образовательных учреждениях, 
реализующих образовательную программу дошкольного образования, в группах с круглосуточным пребыванием на 2025 год </t>
  </si>
  <si>
    <t>январь 2025 г.
(17 дней)</t>
  </si>
  <si>
    <t>февраль 2025 г.
(20 дней)</t>
  </si>
  <si>
    <t>март 2025 г.
(21 день)</t>
  </si>
  <si>
    <t>апрель 2025 г.
(22 дня)</t>
  </si>
  <si>
    <t>май 2025 г.
(18 дней)</t>
  </si>
  <si>
    <t>июнь 2025 г.
(19 дней)</t>
  </si>
  <si>
    <t>июль 2025 г.
(23 дня)</t>
  </si>
  <si>
    <t>август 2025 г.
(21 день)</t>
  </si>
  <si>
    <t>сентябрь 2025 г.
(22 дня)</t>
  </si>
  <si>
    <t>октябрь 2025 г.
(23 дня)</t>
  </si>
  <si>
    <t>ноябрь 2025 г.
(19 дней)</t>
  </si>
  <si>
    <t>декабрь 2025 г.
(22 дня)</t>
  </si>
  <si>
    <t xml:space="preserve">Нормативные затраты на приобретение продуктов питания на 1-го ребенка в день </t>
  </si>
  <si>
    <t>сумма расходов на приобретение расходных материалов на 1-го ребенка в день, руб. (расчет прилагается)</t>
  </si>
  <si>
    <t xml:space="preserve">нормативные затраты 
на 1-го ребенка 
в день, руб.
(гр. 4=
 = гр.2 х гр. 3) </t>
  </si>
  <si>
    <t xml:space="preserve">Сумма нормативных затрат на оказание услуги по присмотру и уходу на 1-го ребенка в день, руб.
(гр. 5 = 
 гр.1 + гр. 4)* </t>
  </si>
  <si>
    <t>* С округлением до целых рублей по правилам математики.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</si>
</sst>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indent="2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10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3" fontId="3" fillId="0" borderId="0" xfId="0" applyNumberFormat="1" applyFont="1" applyFill="1"/>
    <xf numFmtId="0" fontId="11" fillId="0" borderId="0" xfId="0" applyFont="1" applyFill="1"/>
    <xf numFmtId="0" fontId="12" fillId="0" borderId="0" xfId="0" applyFont="1" applyFill="1"/>
    <xf numFmtId="3" fontId="12" fillId="0" borderId="0" xfId="0" applyNumberFormat="1" applyFont="1" applyFill="1"/>
    <xf numFmtId="0" fontId="1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1" fontId="5" fillId="0" borderId="0" xfId="0" applyNumberFormat="1" applyFont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46"/>
  <sheetViews>
    <sheetView view="pageBreakPreview" zoomScale="60" zoomScaleNormal="100" workbookViewId="0">
      <selection activeCell="L8" sqref="L8"/>
    </sheetView>
  </sheetViews>
  <sheetFormatPr defaultRowHeight="15.75" x14ac:dyDescent="0.25"/>
  <cols>
    <col min="1" max="1" width="26.5703125" style="2" customWidth="1"/>
    <col min="2" max="2" width="20" style="2" customWidth="1"/>
    <col min="3" max="3" width="20.42578125" style="2" customWidth="1"/>
    <col min="4" max="4" width="31.28515625" style="2" customWidth="1"/>
    <col min="5" max="5" width="14.7109375" style="2" customWidth="1"/>
    <col min="6" max="6" width="15.85546875" style="2" customWidth="1"/>
    <col min="7" max="7" width="15" style="2" customWidth="1"/>
    <col min="8" max="8" width="14.7109375" style="2" customWidth="1"/>
    <col min="9" max="9" width="15.85546875" style="2" customWidth="1"/>
    <col min="10" max="10" width="13.28515625" style="2" customWidth="1"/>
    <col min="11" max="11" width="14.7109375" style="2" customWidth="1"/>
    <col min="12" max="12" width="14.140625" style="2" customWidth="1"/>
    <col min="13" max="13" width="14.5703125" style="2" customWidth="1"/>
    <col min="14" max="14" width="15.42578125" style="2" customWidth="1"/>
    <col min="15" max="15" width="14.85546875" style="2" customWidth="1"/>
    <col min="16" max="16" width="15" style="2" customWidth="1"/>
    <col min="17" max="17" width="14.140625" style="2" customWidth="1"/>
    <col min="18" max="18" width="10.85546875" style="2" hidden="1" customWidth="1"/>
    <col min="19" max="19" width="17.140625" style="2" hidden="1" customWidth="1"/>
    <col min="20" max="20" width="15.5703125" style="2" hidden="1" customWidth="1"/>
    <col min="21" max="21" width="15.42578125" style="2" hidden="1" customWidth="1"/>
    <col min="22" max="23" width="9.140625" style="2"/>
    <col min="24" max="24" width="12.140625" style="2" bestFit="1" customWidth="1"/>
    <col min="25" max="16384" width="9.140625" style="2"/>
  </cols>
  <sheetData>
    <row r="1" spans="1:23" ht="23.25" x14ac:dyDescent="0.35">
      <c r="N1" s="27" t="s">
        <v>62</v>
      </c>
    </row>
    <row r="2" spans="1:23" ht="23.25" x14ac:dyDescent="0.35">
      <c r="N2" s="27" t="s">
        <v>0</v>
      </c>
    </row>
    <row r="3" spans="1:23" ht="23.25" x14ac:dyDescent="0.35">
      <c r="N3" s="27" t="s">
        <v>52</v>
      </c>
    </row>
    <row r="5" spans="1:23" s="28" customFormat="1" ht="48.75" customHeight="1" x14ac:dyDescent="0.25">
      <c r="A5" s="56" t="s">
        <v>84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3" s="29" customFormat="1" ht="28.5" customHeight="1" x14ac:dyDescent="0.25">
      <c r="A7" s="55" t="s">
        <v>35</v>
      </c>
      <c r="B7" s="55" t="s">
        <v>36</v>
      </c>
      <c r="C7" s="55" t="s">
        <v>37</v>
      </c>
      <c r="D7" s="55" t="s">
        <v>3</v>
      </c>
      <c r="E7" s="57" t="s">
        <v>78</v>
      </c>
      <c r="F7" s="59" t="s">
        <v>54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23" s="29" customFormat="1" ht="55.5" customHeight="1" x14ac:dyDescent="0.25">
      <c r="A8" s="55"/>
      <c r="B8" s="55"/>
      <c r="C8" s="55"/>
      <c r="D8" s="55"/>
      <c r="E8" s="58"/>
      <c r="F8" s="49" t="s">
        <v>85</v>
      </c>
      <c r="G8" s="49" t="s">
        <v>86</v>
      </c>
      <c r="H8" s="49" t="s">
        <v>90</v>
      </c>
      <c r="I8" s="49" t="s">
        <v>91</v>
      </c>
      <c r="J8" s="49" t="s">
        <v>92</v>
      </c>
      <c r="K8" s="49" t="s">
        <v>87</v>
      </c>
      <c r="L8" s="49" t="s">
        <v>88</v>
      </c>
      <c r="M8" s="49" t="s">
        <v>93</v>
      </c>
      <c r="N8" s="49" t="s">
        <v>94</v>
      </c>
      <c r="O8" s="49" t="s">
        <v>89</v>
      </c>
      <c r="P8" s="49" t="s">
        <v>95</v>
      </c>
      <c r="Q8" s="49" t="s">
        <v>96</v>
      </c>
    </row>
    <row r="9" spans="1:23" s="28" customFormat="1" ht="37.5" x14ac:dyDescent="0.25">
      <c r="A9" s="51" t="s">
        <v>70</v>
      </c>
      <c r="B9" s="9" t="s">
        <v>1</v>
      </c>
      <c r="C9" s="14" t="s">
        <v>39</v>
      </c>
      <c r="D9" s="15" t="s">
        <v>4</v>
      </c>
      <c r="E9" s="13">
        <f>'Сумма РП в день (2021) НФ'!I8</f>
        <v>186</v>
      </c>
      <c r="F9" s="13">
        <f t="shared" ref="F9:Q18" si="0">$E9*F$40</f>
        <v>3162</v>
      </c>
      <c r="G9" s="13">
        <f t="shared" si="0"/>
        <v>3720</v>
      </c>
      <c r="H9" s="13">
        <f t="shared" si="0"/>
        <v>3906</v>
      </c>
      <c r="I9" s="13">
        <f t="shared" si="0"/>
        <v>4092</v>
      </c>
      <c r="J9" s="13">
        <f t="shared" si="0"/>
        <v>3348</v>
      </c>
      <c r="K9" s="13">
        <f t="shared" si="0"/>
        <v>3534</v>
      </c>
      <c r="L9" s="13">
        <f t="shared" si="0"/>
        <v>4278</v>
      </c>
      <c r="M9" s="13">
        <f t="shared" si="0"/>
        <v>3906</v>
      </c>
      <c r="N9" s="13">
        <f t="shared" si="0"/>
        <v>4092</v>
      </c>
      <c r="O9" s="13">
        <f t="shared" si="0"/>
        <v>4278</v>
      </c>
      <c r="P9" s="13">
        <f t="shared" si="0"/>
        <v>3534</v>
      </c>
      <c r="Q9" s="13">
        <f t="shared" si="0"/>
        <v>4092</v>
      </c>
      <c r="R9" s="31">
        <f>SUM(F9:Q9)/E9</f>
        <v>247</v>
      </c>
      <c r="S9" s="31"/>
      <c r="T9" s="31"/>
      <c r="U9" s="31"/>
    </row>
    <row r="10" spans="1:23" s="28" customFormat="1" ht="37.5" x14ac:dyDescent="0.25">
      <c r="A10" s="51"/>
      <c r="B10" s="9" t="s">
        <v>2</v>
      </c>
      <c r="C10" s="14" t="s">
        <v>39</v>
      </c>
      <c r="D10" s="15" t="s">
        <v>4</v>
      </c>
      <c r="E10" s="13">
        <f>'Сумма РП в день (2021) НФ'!I9</f>
        <v>211</v>
      </c>
      <c r="F10" s="13">
        <f t="shared" si="0"/>
        <v>3587</v>
      </c>
      <c r="G10" s="13">
        <f t="shared" si="0"/>
        <v>4220</v>
      </c>
      <c r="H10" s="13">
        <f t="shared" si="0"/>
        <v>4431</v>
      </c>
      <c r="I10" s="13">
        <f t="shared" si="0"/>
        <v>4642</v>
      </c>
      <c r="J10" s="13">
        <f t="shared" si="0"/>
        <v>3798</v>
      </c>
      <c r="K10" s="13">
        <f t="shared" si="0"/>
        <v>4009</v>
      </c>
      <c r="L10" s="13">
        <f t="shared" si="0"/>
        <v>4853</v>
      </c>
      <c r="M10" s="13">
        <f t="shared" si="0"/>
        <v>4431</v>
      </c>
      <c r="N10" s="13">
        <f t="shared" si="0"/>
        <v>4642</v>
      </c>
      <c r="O10" s="13">
        <f t="shared" si="0"/>
        <v>4853</v>
      </c>
      <c r="P10" s="13">
        <f t="shared" si="0"/>
        <v>4009</v>
      </c>
      <c r="Q10" s="13">
        <f t="shared" si="0"/>
        <v>4642</v>
      </c>
      <c r="R10" s="31">
        <f t="shared" ref="R10:R37" si="1">SUM(F10:Q10)/E10</f>
        <v>247</v>
      </c>
      <c r="S10" s="31"/>
      <c r="T10" s="31"/>
      <c r="U10" s="31"/>
    </row>
    <row r="11" spans="1:23" s="28" customFormat="1" ht="37.5" x14ac:dyDescent="0.25">
      <c r="A11" s="51"/>
      <c r="B11" s="9" t="s">
        <v>75</v>
      </c>
      <c r="C11" s="14" t="s">
        <v>39</v>
      </c>
      <c r="D11" s="15" t="s">
        <v>4</v>
      </c>
      <c r="E11" s="13">
        <f>'Сумма РП в день (2021) НФ'!I10</f>
        <v>211</v>
      </c>
      <c r="F11" s="13">
        <f t="shared" si="0"/>
        <v>3587</v>
      </c>
      <c r="G11" s="13">
        <f t="shared" si="0"/>
        <v>4220</v>
      </c>
      <c r="H11" s="13">
        <f t="shared" si="0"/>
        <v>4431</v>
      </c>
      <c r="I11" s="13">
        <f t="shared" si="0"/>
        <v>4642</v>
      </c>
      <c r="J11" s="13">
        <f t="shared" si="0"/>
        <v>3798</v>
      </c>
      <c r="K11" s="13">
        <f t="shared" si="0"/>
        <v>4009</v>
      </c>
      <c r="L11" s="13">
        <f t="shared" si="0"/>
        <v>4853</v>
      </c>
      <c r="M11" s="13">
        <f t="shared" si="0"/>
        <v>4431</v>
      </c>
      <c r="N11" s="13">
        <f t="shared" si="0"/>
        <v>4642</v>
      </c>
      <c r="O11" s="13">
        <f t="shared" si="0"/>
        <v>4853</v>
      </c>
      <c r="P11" s="13">
        <f t="shared" si="0"/>
        <v>4009</v>
      </c>
      <c r="Q11" s="13">
        <f t="shared" si="0"/>
        <v>4642</v>
      </c>
      <c r="R11" s="31"/>
      <c r="S11" s="31"/>
      <c r="T11" s="31"/>
      <c r="U11" s="31"/>
    </row>
    <row r="12" spans="1:23" s="30" customFormat="1" ht="18.75" x14ac:dyDescent="0.25">
      <c r="A12" s="51" t="s">
        <v>71</v>
      </c>
      <c r="B12" s="51" t="s">
        <v>1</v>
      </c>
      <c r="C12" s="14" t="s">
        <v>15</v>
      </c>
      <c r="D12" s="9" t="s">
        <v>6</v>
      </c>
      <c r="E12" s="13">
        <f>'Сумма РП в день (2021) НФ'!I11</f>
        <v>43</v>
      </c>
      <c r="F12" s="13">
        <f t="shared" si="0"/>
        <v>731</v>
      </c>
      <c r="G12" s="13">
        <f t="shared" si="0"/>
        <v>860</v>
      </c>
      <c r="H12" s="13">
        <f t="shared" si="0"/>
        <v>903</v>
      </c>
      <c r="I12" s="13">
        <f t="shared" si="0"/>
        <v>946</v>
      </c>
      <c r="J12" s="13">
        <f t="shared" si="0"/>
        <v>774</v>
      </c>
      <c r="K12" s="13">
        <f t="shared" si="0"/>
        <v>817</v>
      </c>
      <c r="L12" s="13">
        <f t="shared" si="0"/>
        <v>989</v>
      </c>
      <c r="M12" s="13">
        <f t="shared" si="0"/>
        <v>903</v>
      </c>
      <c r="N12" s="13">
        <f t="shared" si="0"/>
        <v>946</v>
      </c>
      <c r="O12" s="13">
        <f t="shared" si="0"/>
        <v>989</v>
      </c>
      <c r="P12" s="13">
        <f t="shared" si="0"/>
        <v>817</v>
      </c>
      <c r="Q12" s="13">
        <f t="shared" si="0"/>
        <v>946</v>
      </c>
      <c r="R12" s="31">
        <f t="shared" si="1"/>
        <v>247</v>
      </c>
      <c r="S12" s="31"/>
      <c r="T12" s="31"/>
      <c r="U12" s="31"/>
    </row>
    <row r="13" spans="1:23" s="32" customFormat="1" ht="18.75" x14ac:dyDescent="0.25">
      <c r="A13" s="51"/>
      <c r="B13" s="51"/>
      <c r="C13" s="14" t="s">
        <v>15</v>
      </c>
      <c r="D13" s="9" t="s">
        <v>5</v>
      </c>
      <c r="E13" s="13">
        <f>'Сумма РП в день (2021) НФ'!I12</f>
        <v>54</v>
      </c>
      <c r="F13" s="13">
        <f t="shared" si="0"/>
        <v>918</v>
      </c>
      <c r="G13" s="13">
        <f t="shared" si="0"/>
        <v>1080</v>
      </c>
      <c r="H13" s="13">
        <f t="shared" si="0"/>
        <v>1134</v>
      </c>
      <c r="I13" s="13">
        <f t="shared" si="0"/>
        <v>1188</v>
      </c>
      <c r="J13" s="13">
        <f t="shared" si="0"/>
        <v>972</v>
      </c>
      <c r="K13" s="13">
        <f t="shared" si="0"/>
        <v>1026</v>
      </c>
      <c r="L13" s="13">
        <f t="shared" si="0"/>
        <v>1242</v>
      </c>
      <c r="M13" s="13">
        <f t="shared" si="0"/>
        <v>1134</v>
      </c>
      <c r="N13" s="13">
        <f t="shared" si="0"/>
        <v>1188</v>
      </c>
      <c r="O13" s="13">
        <f t="shared" si="0"/>
        <v>1242</v>
      </c>
      <c r="P13" s="13">
        <f t="shared" si="0"/>
        <v>1026</v>
      </c>
      <c r="Q13" s="13">
        <f t="shared" si="0"/>
        <v>1188</v>
      </c>
      <c r="R13" s="31">
        <f t="shared" si="1"/>
        <v>247</v>
      </c>
      <c r="S13" s="28"/>
      <c r="T13" s="28"/>
      <c r="U13" s="28"/>
    </row>
    <row r="14" spans="1:23" s="28" customFormat="1" ht="18.75" x14ac:dyDescent="0.25">
      <c r="A14" s="51"/>
      <c r="B14" s="51"/>
      <c r="C14" s="14" t="s">
        <v>14</v>
      </c>
      <c r="D14" s="9" t="s">
        <v>7</v>
      </c>
      <c r="E14" s="13">
        <f>'Сумма РП в день (2021) НФ'!I13</f>
        <v>17</v>
      </c>
      <c r="F14" s="13">
        <f t="shared" si="0"/>
        <v>289</v>
      </c>
      <c r="G14" s="13">
        <f t="shared" si="0"/>
        <v>340</v>
      </c>
      <c r="H14" s="13">
        <f t="shared" si="0"/>
        <v>357</v>
      </c>
      <c r="I14" s="13">
        <f t="shared" si="0"/>
        <v>374</v>
      </c>
      <c r="J14" s="13">
        <f t="shared" si="0"/>
        <v>306</v>
      </c>
      <c r="K14" s="13">
        <f t="shared" si="0"/>
        <v>323</v>
      </c>
      <c r="L14" s="13">
        <f t="shared" si="0"/>
        <v>391</v>
      </c>
      <c r="M14" s="13">
        <f t="shared" si="0"/>
        <v>357</v>
      </c>
      <c r="N14" s="13">
        <f t="shared" si="0"/>
        <v>374</v>
      </c>
      <c r="O14" s="13">
        <f t="shared" si="0"/>
        <v>391</v>
      </c>
      <c r="P14" s="13">
        <f t="shared" si="0"/>
        <v>323</v>
      </c>
      <c r="Q14" s="13">
        <f t="shared" si="0"/>
        <v>374</v>
      </c>
      <c r="R14" s="31">
        <f t="shared" si="1"/>
        <v>247</v>
      </c>
      <c r="S14" s="31"/>
      <c r="T14" s="31"/>
      <c r="U14" s="31"/>
    </row>
    <row r="15" spans="1:23" s="33" customFormat="1" ht="18.75" x14ac:dyDescent="0.25">
      <c r="A15" s="51"/>
      <c r="B15" s="51"/>
      <c r="C15" s="14" t="s">
        <v>16</v>
      </c>
      <c r="D15" s="9" t="s">
        <v>7</v>
      </c>
      <c r="E15" s="13">
        <f>'Сумма РП в день (2021) НФ'!I14</f>
        <v>17</v>
      </c>
      <c r="F15" s="13">
        <f t="shared" si="0"/>
        <v>289</v>
      </c>
      <c r="G15" s="13">
        <f t="shared" si="0"/>
        <v>340</v>
      </c>
      <c r="H15" s="13">
        <f t="shared" si="0"/>
        <v>357</v>
      </c>
      <c r="I15" s="13">
        <f t="shared" si="0"/>
        <v>374</v>
      </c>
      <c r="J15" s="13">
        <f t="shared" si="0"/>
        <v>306</v>
      </c>
      <c r="K15" s="13">
        <f t="shared" si="0"/>
        <v>323</v>
      </c>
      <c r="L15" s="13">
        <f t="shared" si="0"/>
        <v>391</v>
      </c>
      <c r="M15" s="13">
        <f t="shared" si="0"/>
        <v>357</v>
      </c>
      <c r="N15" s="13">
        <f t="shared" si="0"/>
        <v>374</v>
      </c>
      <c r="O15" s="13">
        <f t="shared" si="0"/>
        <v>391</v>
      </c>
      <c r="P15" s="13">
        <f t="shared" si="0"/>
        <v>323</v>
      </c>
      <c r="Q15" s="13">
        <f t="shared" si="0"/>
        <v>374</v>
      </c>
      <c r="R15" s="31">
        <f t="shared" si="1"/>
        <v>247</v>
      </c>
      <c r="S15" s="28"/>
      <c r="T15" s="28"/>
      <c r="U15" s="28"/>
      <c r="W15" s="34"/>
    </row>
    <row r="16" spans="1:23" s="33" customFormat="1" ht="18.75" x14ac:dyDescent="0.25">
      <c r="A16" s="51"/>
      <c r="B16" s="51"/>
      <c r="C16" s="14" t="s">
        <v>17</v>
      </c>
      <c r="D16" s="9" t="s">
        <v>7</v>
      </c>
      <c r="E16" s="13">
        <f>'Сумма РП в день (2021) НФ'!I15</f>
        <v>17</v>
      </c>
      <c r="F16" s="13">
        <f t="shared" si="0"/>
        <v>289</v>
      </c>
      <c r="G16" s="13">
        <f t="shared" si="0"/>
        <v>340</v>
      </c>
      <c r="H16" s="13">
        <f t="shared" si="0"/>
        <v>357</v>
      </c>
      <c r="I16" s="13">
        <f t="shared" si="0"/>
        <v>374</v>
      </c>
      <c r="J16" s="13">
        <f t="shared" si="0"/>
        <v>306</v>
      </c>
      <c r="K16" s="13">
        <f t="shared" si="0"/>
        <v>323</v>
      </c>
      <c r="L16" s="13">
        <f t="shared" si="0"/>
        <v>391</v>
      </c>
      <c r="M16" s="13">
        <f t="shared" si="0"/>
        <v>357</v>
      </c>
      <c r="N16" s="13">
        <f t="shared" si="0"/>
        <v>374</v>
      </c>
      <c r="O16" s="13">
        <f t="shared" si="0"/>
        <v>391</v>
      </c>
      <c r="P16" s="13">
        <f t="shared" si="0"/>
        <v>323</v>
      </c>
      <c r="Q16" s="13">
        <f t="shared" si="0"/>
        <v>374</v>
      </c>
      <c r="R16" s="31"/>
      <c r="S16" s="28"/>
      <c r="T16" s="28"/>
      <c r="U16" s="28"/>
      <c r="W16" s="34"/>
    </row>
    <row r="17" spans="1:24" s="33" customFormat="1" ht="18.75" x14ac:dyDescent="0.25">
      <c r="A17" s="51"/>
      <c r="B17" s="51"/>
      <c r="C17" s="14" t="s">
        <v>18</v>
      </c>
      <c r="D17" s="9" t="s">
        <v>8</v>
      </c>
      <c r="E17" s="13">
        <f>'Сумма РП в день (2021) НФ'!I16</f>
        <v>60</v>
      </c>
      <c r="F17" s="13">
        <f t="shared" si="0"/>
        <v>1020</v>
      </c>
      <c r="G17" s="13">
        <f t="shared" si="0"/>
        <v>1200</v>
      </c>
      <c r="H17" s="13">
        <f t="shared" si="0"/>
        <v>1260</v>
      </c>
      <c r="I17" s="13">
        <f t="shared" si="0"/>
        <v>1320</v>
      </c>
      <c r="J17" s="13">
        <f t="shared" si="0"/>
        <v>1080</v>
      </c>
      <c r="K17" s="13">
        <f t="shared" si="0"/>
        <v>1140</v>
      </c>
      <c r="L17" s="13">
        <f t="shared" si="0"/>
        <v>1380</v>
      </c>
      <c r="M17" s="13">
        <f t="shared" si="0"/>
        <v>1260</v>
      </c>
      <c r="N17" s="13">
        <f t="shared" si="0"/>
        <v>1320</v>
      </c>
      <c r="O17" s="13">
        <f t="shared" si="0"/>
        <v>1380</v>
      </c>
      <c r="P17" s="13">
        <f t="shared" si="0"/>
        <v>1140</v>
      </c>
      <c r="Q17" s="13">
        <f t="shared" si="0"/>
        <v>1320</v>
      </c>
      <c r="R17" s="31">
        <f t="shared" si="1"/>
        <v>247</v>
      </c>
      <c r="S17" s="28"/>
      <c r="T17" s="28"/>
      <c r="W17" s="34"/>
    </row>
    <row r="18" spans="1:24" s="33" customFormat="1" ht="18.75" x14ac:dyDescent="0.25">
      <c r="A18" s="51"/>
      <c r="B18" s="51"/>
      <c r="C18" s="14" t="s">
        <v>19</v>
      </c>
      <c r="D18" s="9" t="s">
        <v>7</v>
      </c>
      <c r="E18" s="13">
        <f>'Сумма РП в день (2021) НФ'!I17</f>
        <v>17</v>
      </c>
      <c r="F18" s="13">
        <f t="shared" si="0"/>
        <v>289</v>
      </c>
      <c r="G18" s="13">
        <f t="shared" si="0"/>
        <v>340</v>
      </c>
      <c r="H18" s="13">
        <f t="shared" si="0"/>
        <v>357</v>
      </c>
      <c r="I18" s="13">
        <f t="shared" si="0"/>
        <v>374</v>
      </c>
      <c r="J18" s="13">
        <f t="shared" si="0"/>
        <v>306</v>
      </c>
      <c r="K18" s="13">
        <f t="shared" si="0"/>
        <v>323</v>
      </c>
      <c r="L18" s="13">
        <f t="shared" si="0"/>
        <v>391</v>
      </c>
      <c r="M18" s="13">
        <f t="shared" si="0"/>
        <v>357</v>
      </c>
      <c r="N18" s="13">
        <f t="shared" si="0"/>
        <v>374</v>
      </c>
      <c r="O18" s="13">
        <f t="shared" si="0"/>
        <v>391</v>
      </c>
      <c r="P18" s="13">
        <f t="shared" si="0"/>
        <v>323</v>
      </c>
      <c r="Q18" s="13">
        <f t="shared" si="0"/>
        <v>374</v>
      </c>
      <c r="R18" s="31"/>
      <c r="S18" s="28"/>
      <c r="T18" s="28"/>
      <c r="W18" s="34"/>
    </row>
    <row r="19" spans="1:24" s="33" customFormat="1" ht="18.75" x14ac:dyDescent="0.25">
      <c r="A19" s="51"/>
      <c r="B19" s="51"/>
      <c r="C19" s="14" t="s">
        <v>20</v>
      </c>
      <c r="D19" s="9" t="s">
        <v>9</v>
      </c>
      <c r="E19" s="13">
        <f>'Сумма РП в день (2021) НФ'!I18</f>
        <v>38</v>
      </c>
      <c r="F19" s="13">
        <f t="shared" ref="F19:Q28" si="2">$E19*F$40</f>
        <v>646</v>
      </c>
      <c r="G19" s="13">
        <f t="shared" si="2"/>
        <v>760</v>
      </c>
      <c r="H19" s="13">
        <f t="shared" si="2"/>
        <v>798</v>
      </c>
      <c r="I19" s="13">
        <f t="shared" si="2"/>
        <v>836</v>
      </c>
      <c r="J19" s="13">
        <f t="shared" si="2"/>
        <v>684</v>
      </c>
      <c r="K19" s="13">
        <f t="shared" si="2"/>
        <v>722</v>
      </c>
      <c r="L19" s="13">
        <f t="shared" si="2"/>
        <v>874</v>
      </c>
      <c r="M19" s="13">
        <f t="shared" si="2"/>
        <v>798</v>
      </c>
      <c r="N19" s="13">
        <f t="shared" si="2"/>
        <v>836</v>
      </c>
      <c r="O19" s="13">
        <f t="shared" si="2"/>
        <v>874</v>
      </c>
      <c r="P19" s="13">
        <f t="shared" si="2"/>
        <v>722</v>
      </c>
      <c r="Q19" s="13">
        <f t="shared" si="2"/>
        <v>836</v>
      </c>
      <c r="R19" s="31"/>
      <c r="S19" s="28"/>
      <c r="T19" s="28"/>
      <c r="W19" s="34"/>
    </row>
    <row r="20" spans="1:24" s="33" customFormat="1" ht="18.75" x14ac:dyDescent="0.25">
      <c r="A20" s="51"/>
      <c r="B20" s="51"/>
      <c r="C20" s="14" t="s">
        <v>21</v>
      </c>
      <c r="D20" s="9" t="s">
        <v>10</v>
      </c>
      <c r="E20" s="13">
        <f>'Сумма РП в день (2021) НФ'!I19</f>
        <v>27</v>
      </c>
      <c r="F20" s="13">
        <f t="shared" si="2"/>
        <v>459</v>
      </c>
      <c r="G20" s="13">
        <f t="shared" si="2"/>
        <v>540</v>
      </c>
      <c r="H20" s="13">
        <f t="shared" si="2"/>
        <v>567</v>
      </c>
      <c r="I20" s="13">
        <f t="shared" si="2"/>
        <v>594</v>
      </c>
      <c r="J20" s="13">
        <f t="shared" si="2"/>
        <v>486</v>
      </c>
      <c r="K20" s="13">
        <f t="shared" si="2"/>
        <v>513</v>
      </c>
      <c r="L20" s="13">
        <f t="shared" si="2"/>
        <v>621</v>
      </c>
      <c r="M20" s="13">
        <f t="shared" si="2"/>
        <v>567</v>
      </c>
      <c r="N20" s="13">
        <f t="shared" si="2"/>
        <v>594</v>
      </c>
      <c r="O20" s="13">
        <f t="shared" si="2"/>
        <v>621</v>
      </c>
      <c r="P20" s="13">
        <f t="shared" si="2"/>
        <v>513</v>
      </c>
      <c r="Q20" s="13">
        <f t="shared" si="2"/>
        <v>594</v>
      </c>
      <c r="R20" s="31"/>
      <c r="S20" s="28"/>
      <c r="T20" s="28"/>
      <c r="W20" s="34"/>
    </row>
    <row r="21" spans="1:24" s="28" customFormat="1" ht="18.75" x14ac:dyDescent="0.25">
      <c r="A21" s="51"/>
      <c r="B21" s="51"/>
      <c r="C21" s="14" t="s">
        <v>22</v>
      </c>
      <c r="D21" s="9" t="s">
        <v>10</v>
      </c>
      <c r="E21" s="13">
        <f>'Сумма РП в день (2021) НФ'!I20</f>
        <v>27</v>
      </c>
      <c r="F21" s="13">
        <f t="shared" si="2"/>
        <v>459</v>
      </c>
      <c r="G21" s="13">
        <f t="shared" si="2"/>
        <v>540</v>
      </c>
      <c r="H21" s="13">
        <f t="shared" si="2"/>
        <v>567</v>
      </c>
      <c r="I21" s="13">
        <f t="shared" si="2"/>
        <v>594</v>
      </c>
      <c r="J21" s="13">
        <f t="shared" si="2"/>
        <v>486</v>
      </c>
      <c r="K21" s="13">
        <f t="shared" si="2"/>
        <v>513</v>
      </c>
      <c r="L21" s="13">
        <f t="shared" si="2"/>
        <v>621</v>
      </c>
      <c r="M21" s="13">
        <f t="shared" si="2"/>
        <v>567</v>
      </c>
      <c r="N21" s="13">
        <f t="shared" si="2"/>
        <v>594</v>
      </c>
      <c r="O21" s="13">
        <f t="shared" si="2"/>
        <v>621</v>
      </c>
      <c r="P21" s="13">
        <f t="shared" si="2"/>
        <v>513</v>
      </c>
      <c r="Q21" s="13">
        <f t="shared" si="2"/>
        <v>594</v>
      </c>
      <c r="R21" s="31">
        <f t="shared" si="1"/>
        <v>247</v>
      </c>
      <c r="U21" s="33"/>
      <c r="V21" s="33"/>
      <c r="W21" s="34"/>
      <c r="X21" s="33"/>
    </row>
    <row r="22" spans="1:24" s="33" customFormat="1" ht="18.75" x14ac:dyDescent="0.25">
      <c r="A22" s="51"/>
      <c r="B22" s="15" t="s">
        <v>2</v>
      </c>
      <c r="C22" s="14" t="s">
        <v>17</v>
      </c>
      <c r="D22" s="9" t="s">
        <v>7</v>
      </c>
      <c r="E22" s="13">
        <f>'Сумма РП в день (2021) НФ'!I21</f>
        <v>13</v>
      </c>
      <c r="F22" s="13">
        <f t="shared" si="2"/>
        <v>221</v>
      </c>
      <c r="G22" s="13">
        <f t="shared" si="2"/>
        <v>260</v>
      </c>
      <c r="H22" s="13">
        <f t="shared" si="2"/>
        <v>273</v>
      </c>
      <c r="I22" s="13">
        <f t="shared" si="2"/>
        <v>286</v>
      </c>
      <c r="J22" s="13">
        <f t="shared" si="2"/>
        <v>234</v>
      </c>
      <c r="K22" s="13">
        <f t="shared" si="2"/>
        <v>247</v>
      </c>
      <c r="L22" s="13">
        <f t="shared" si="2"/>
        <v>299</v>
      </c>
      <c r="M22" s="13">
        <f t="shared" si="2"/>
        <v>273</v>
      </c>
      <c r="N22" s="13">
        <f t="shared" si="2"/>
        <v>286</v>
      </c>
      <c r="O22" s="13">
        <f t="shared" si="2"/>
        <v>299</v>
      </c>
      <c r="P22" s="13">
        <f t="shared" si="2"/>
        <v>247</v>
      </c>
      <c r="Q22" s="13">
        <f t="shared" si="2"/>
        <v>286</v>
      </c>
      <c r="R22" s="31">
        <f t="shared" si="1"/>
        <v>247</v>
      </c>
      <c r="S22" s="28"/>
      <c r="T22" s="28"/>
      <c r="U22" s="28"/>
      <c r="W22" s="34"/>
    </row>
    <row r="23" spans="1:24" s="33" customFormat="1" ht="18.75" customHeight="1" x14ac:dyDescent="0.25">
      <c r="A23" s="52" t="s">
        <v>72</v>
      </c>
      <c r="B23" s="52" t="s">
        <v>1</v>
      </c>
      <c r="C23" s="14" t="s">
        <v>23</v>
      </c>
      <c r="D23" s="9" t="s">
        <v>5</v>
      </c>
      <c r="E23" s="13">
        <f>'Сумма РП в день (2021) НФ'!I22</f>
        <v>55</v>
      </c>
      <c r="F23" s="13">
        <f t="shared" si="2"/>
        <v>935</v>
      </c>
      <c r="G23" s="13">
        <f t="shared" si="2"/>
        <v>1100</v>
      </c>
      <c r="H23" s="13">
        <f t="shared" si="2"/>
        <v>1155</v>
      </c>
      <c r="I23" s="13">
        <f t="shared" si="2"/>
        <v>1210</v>
      </c>
      <c r="J23" s="13">
        <f t="shared" si="2"/>
        <v>990</v>
      </c>
      <c r="K23" s="13">
        <f t="shared" si="2"/>
        <v>1045</v>
      </c>
      <c r="L23" s="13">
        <f t="shared" si="2"/>
        <v>1265</v>
      </c>
      <c r="M23" s="13">
        <f t="shared" si="2"/>
        <v>1155</v>
      </c>
      <c r="N23" s="13">
        <f t="shared" si="2"/>
        <v>1210</v>
      </c>
      <c r="O23" s="13">
        <f t="shared" si="2"/>
        <v>1265</v>
      </c>
      <c r="P23" s="13">
        <f t="shared" si="2"/>
        <v>1045</v>
      </c>
      <c r="Q23" s="13">
        <f t="shared" si="2"/>
        <v>1210</v>
      </c>
      <c r="R23" s="31"/>
      <c r="S23" s="28"/>
      <c r="T23" s="28"/>
      <c r="U23" s="28"/>
      <c r="W23" s="34"/>
    </row>
    <row r="24" spans="1:24" s="33" customFormat="1" ht="18.75" x14ac:dyDescent="0.25">
      <c r="A24" s="53"/>
      <c r="B24" s="53"/>
      <c r="C24" s="14" t="s">
        <v>23</v>
      </c>
      <c r="D24" s="9" t="s">
        <v>11</v>
      </c>
      <c r="E24" s="13">
        <f>'Сумма РП в день (2021) НФ'!I23</f>
        <v>71</v>
      </c>
      <c r="F24" s="13">
        <f t="shared" si="2"/>
        <v>1207</v>
      </c>
      <c r="G24" s="13">
        <f t="shared" si="2"/>
        <v>1420</v>
      </c>
      <c r="H24" s="13">
        <f t="shared" si="2"/>
        <v>1491</v>
      </c>
      <c r="I24" s="13">
        <f t="shared" si="2"/>
        <v>1562</v>
      </c>
      <c r="J24" s="13">
        <f t="shared" si="2"/>
        <v>1278</v>
      </c>
      <c r="K24" s="13">
        <f t="shared" si="2"/>
        <v>1349</v>
      </c>
      <c r="L24" s="13">
        <f t="shared" si="2"/>
        <v>1633</v>
      </c>
      <c r="M24" s="13">
        <f t="shared" si="2"/>
        <v>1491</v>
      </c>
      <c r="N24" s="13">
        <f t="shared" si="2"/>
        <v>1562</v>
      </c>
      <c r="O24" s="13">
        <f t="shared" si="2"/>
        <v>1633</v>
      </c>
      <c r="P24" s="13">
        <f t="shared" si="2"/>
        <v>1349</v>
      </c>
      <c r="Q24" s="13">
        <f t="shared" si="2"/>
        <v>1562</v>
      </c>
      <c r="R24" s="31">
        <f t="shared" si="1"/>
        <v>247</v>
      </c>
      <c r="S24" s="28"/>
      <c r="T24" s="28"/>
      <c r="W24" s="34"/>
    </row>
    <row r="25" spans="1:24" s="28" customFormat="1" ht="18.75" x14ac:dyDescent="0.25">
      <c r="A25" s="53"/>
      <c r="B25" s="53"/>
      <c r="C25" s="14" t="s">
        <v>24</v>
      </c>
      <c r="D25" s="9" t="s">
        <v>7</v>
      </c>
      <c r="E25" s="13">
        <f>'Сумма РП в день (2021) НФ'!I24</f>
        <v>18</v>
      </c>
      <c r="F25" s="13">
        <f t="shared" si="2"/>
        <v>306</v>
      </c>
      <c r="G25" s="13">
        <f t="shared" si="2"/>
        <v>360</v>
      </c>
      <c r="H25" s="13">
        <f t="shared" si="2"/>
        <v>378</v>
      </c>
      <c r="I25" s="13">
        <f t="shared" si="2"/>
        <v>396</v>
      </c>
      <c r="J25" s="13">
        <f t="shared" si="2"/>
        <v>324</v>
      </c>
      <c r="K25" s="13">
        <f t="shared" si="2"/>
        <v>342</v>
      </c>
      <c r="L25" s="13">
        <f t="shared" si="2"/>
        <v>414</v>
      </c>
      <c r="M25" s="13">
        <f t="shared" si="2"/>
        <v>378</v>
      </c>
      <c r="N25" s="13">
        <f t="shared" si="2"/>
        <v>396</v>
      </c>
      <c r="O25" s="13">
        <f t="shared" si="2"/>
        <v>414</v>
      </c>
      <c r="P25" s="13">
        <f t="shared" si="2"/>
        <v>342</v>
      </c>
      <c r="Q25" s="13">
        <f t="shared" si="2"/>
        <v>396</v>
      </c>
      <c r="R25" s="31">
        <f t="shared" si="1"/>
        <v>247</v>
      </c>
      <c r="U25" s="33"/>
      <c r="V25" s="33"/>
      <c r="W25" s="34"/>
      <c r="X25" s="33"/>
    </row>
    <row r="26" spans="1:24" s="33" customFormat="1" ht="18.75" x14ac:dyDescent="0.25">
      <c r="A26" s="53"/>
      <c r="B26" s="53"/>
      <c r="C26" s="14" t="s">
        <v>24</v>
      </c>
      <c r="D26" s="9" t="s">
        <v>5</v>
      </c>
      <c r="E26" s="13">
        <f>'Сумма РП в день (2021) НФ'!I25</f>
        <v>55</v>
      </c>
      <c r="F26" s="13">
        <f t="shared" si="2"/>
        <v>935</v>
      </c>
      <c r="G26" s="13">
        <f t="shared" si="2"/>
        <v>1100</v>
      </c>
      <c r="H26" s="13">
        <f t="shared" si="2"/>
        <v>1155</v>
      </c>
      <c r="I26" s="13">
        <f t="shared" si="2"/>
        <v>1210</v>
      </c>
      <c r="J26" s="13">
        <f t="shared" si="2"/>
        <v>990</v>
      </c>
      <c r="K26" s="13">
        <f t="shared" si="2"/>
        <v>1045</v>
      </c>
      <c r="L26" s="13">
        <f t="shared" si="2"/>
        <v>1265</v>
      </c>
      <c r="M26" s="13">
        <f t="shared" si="2"/>
        <v>1155</v>
      </c>
      <c r="N26" s="13">
        <f t="shared" si="2"/>
        <v>1210</v>
      </c>
      <c r="O26" s="13">
        <f t="shared" si="2"/>
        <v>1265</v>
      </c>
      <c r="P26" s="13">
        <f t="shared" si="2"/>
        <v>1045</v>
      </c>
      <c r="Q26" s="13">
        <f t="shared" si="2"/>
        <v>1210</v>
      </c>
      <c r="R26" s="31">
        <f t="shared" si="1"/>
        <v>247</v>
      </c>
      <c r="S26" s="28"/>
      <c r="T26" s="28"/>
      <c r="U26" s="28"/>
      <c r="W26" s="34"/>
    </row>
    <row r="27" spans="1:24" s="33" customFormat="1" ht="18.75" x14ac:dyDescent="0.25">
      <c r="A27" s="53"/>
      <c r="B27" s="53"/>
      <c r="C27" s="14" t="s">
        <v>24</v>
      </c>
      <c r="D27" s="9" t="s">
        <v>11</v>
      </c>
      <c r="E27" s="13">
        <f>'Сумма РП в день (2021) НФ'!I26</f>
        <v>71</v>
      </c>
      <c r="F27" s="13">
        <f t="shared" si="2"/>
        <v>1207</v>
      </c>
      <c r="G27" s="13">
        <f t="shared" si="2"/>
        <v>1420</v>
      </c>
      <c r="H27" s="13">
        <f t="shared" si="2"/>
        <v>1491</v>
      </c>
      <c r="I27" s="13">
        <f t="shared" si="2"/>
        <v>1562</v>
      </c>
      <c r="J27" s="13">
        <f t="shared" si="2"/>
        <v>1278</v>
      </c>
      <c r="K27" s="13">
        <f t="shared" si="2"/>
        <v>1349</v>
      </c>
      <c r="L27" s="13">
        <f t="shared" si="2"/>
        <v>1633</v>
      </c>
      <c r="M27" s="13">
        <f t="shared" si="2"/>
        <v>1491</v>
      </c>
      <c r="N27" s="13">
        <f t="shared" si="2"/>
        <v>1562</v>
      </c>
      <c r="O27" s="13">
        <f t="shared" si="2"/>
        <v>1633</v>
      </c>
      <c r="P27" s="13">
        <f t="shared" si="2"/>
        <v>1349</v>
      </c>
      <c r="Q27" s="13">
        <f t="shared" si="2"/>
        <v>1562</v>
      </c>
      <c r="R27" s="31">
        <f t="shared" si="1"/>
        <v>247</v>
      </c>
      <c r="S27" s="28"/>
      <c r="T27" s="28"/>
      <c r="W27" s="34"/>
    </row>
    <row r="28" spans="1:24" s="33" customFormat="1" ht="37.5" x14ac:dyDescent="0.25">
      <c r="A28" s="53"/>
      <c r="B28" s="53"/>
      <c r="C28" s="14" t="s">
        <v>24</v>
      </c>
      <c r="D28" s="11" t="s">
        <v>13</v>
      </c>
      <c r="E28" s="13">
        <f>'Сумма РП в день (2021) НФ'!I27</f>
        <v>108</v>
      </c>
      <c r="F28" s="13">
        <f t="shared" si="2"/>
        <v>1836</v>
      </c>
      <c r="G28" s="13">
        <f t="shared" si="2"/>
        <v>2160</v>
      </c>
      <c r="H28" s="13">
        <f t="shared" si="2"/>
        <v>2268</v>
      </c>
      <c r="I28" s="13">
        <f t="shared" si="2"/>
        <v>2376</v>
      </c>
      <c r="J28" s="13">
        <f t="shared" si="2"/>
        <v>1944</v>
      </c>
      <c r="K28" s="13">
        <f t="shared" si="2"/>
        <v>2052</v>
      </c>
      <c r="L28" s="13">
        <f t="shared" si="2"/>
        <v>2484</v>
      </c>
      <c r="M28" s="13">
        <f t="shared" si="2"/>
        <v>2268</v>
      </c>
      <c r="N28" s="13">
        <f t="shared" si="2"/>
        <v>2376</v>
      </c>
      <c r="O28" s="13">
        <f t="shared" si="2"/>
        <v>2484</v>
      </c>
      <c r="P28" s="13">
        <f t="shared" si="2"/>
        <v>2052</v>
      </c>
      <c r="Q28" s="13">
        <f t="shared" si="2"/>
        <v>2376</v>
      </c>
      <c r="R28" s="31">
        <f t="shared" si="1"/>
        <v>247</v>
      </c>
      <c r="S28" s="28"/>
      <c r="T28" s="28"/>
      <c r="W28" s="34"/>
    </row>
    <row r="29" spans="1:24" s="28" customFormat="1" ht="18.75" x14ac:dyDescent="0.25">
      <c r="A29" s="53"/>
      <c r="B29" s="53"/>
      <c r="C29" s="14" t="s">
        <v>25</v>
      </c>
      <c r="D29" s="9" t="s">
        <v>8</v>
      </c>
      <c r="E29" s="13">
        <f>'Сумма РП в день (2021) НФ'!I28</f>
        <v>61</v>
      </c>
      <c r="F29" s="13">
        <f t="shared" ref="F29:Q39" si="3">$E29*F$40</f>
        <v>1037</v>
      </c>
      <c r="G29" s="13">
        <f t="shared" si="3"/>
        <v>1220</v>
      </c>
      <c r="H29" s="13">
        <f t="shared" si="3"/>
        <v>1281</v>
      </c>
      <c r="I29" s="13">
        <f t="shared" si="3"/>
        <v>1342</v>
      </c>
      <c r="J29" s="13">
        <f t="shared" si="3"/>
        <v>1098</v>
      </c>
      <c r="K29" s="13">
        <f t="shared" si="3"/>
        <v>1159</v>
      </c>
      <c r="L29" s="13">
        <f t="shared" si="3"/>
        <v>1403</v>
      </c>
      <c r="M29" s="13">
        <f t="shared" si="3"/>
        <v>1281</v>
      </c>
      <c r="N29" s="13">
        <f t="shared" si="3"/>
        <v>1342</v>
      </c>
      <c r="O29" s="13">
        <f t="shared" si="3"/>
        <v>1403</v>
      </c>
      <c r="P29" s="13">
        <f t="shared" si="3"/>
        <v>1159</v>
      </c>
      <c r="Q29" s="13">
        <f t="shared" si="3"/>
        <v>1342</v>
      </c>
      <c r="R29" s="31">
        <f t="shared" si="1"/>
        <v>247</v>
      </c>
      <c r="U29" s="33"/>
      <c r="V29" s="33"/>
      <c r="W29" s="34"/>
      <c r="X29" s="33"/>
    </row>
    <row r="30" spans="1:24" s="28" customFormat="1" ht="18.75" x14ac:dyDescent="0.25">
      <c r="A30" s="53"/>
      <c r="B30" s="53"/>
      <c r="C30" s="14" t="s">
        <v>26</v>
      </c>
      <c r="D30" s="9" t="s">
        <v>12</v>
      </c>
      <c r="E30" s="13">
        <f>'Сумма РП в день (2021) НФ'!I29</f>
        <v>69</v>
      </c>
      <c r="F30" s="13">
        <f t="shared" si="3"/>
        <v>1173</v>
      </c>
      <c r="G30" s="13">
        <f t="shared" si="3"/>
        <v>1380</v>
      </c>
      <c r="H30" s="13">
        <f t="shared" si="3"/>
        <v>1449</v>
      </c>
      <c r="I30" s="13">
        <f t="shared" si="3"/>
        <v>1518</v>
      </c>
      <c r="J30" s="13">
        <f t="shared" si="3"/>
        <v>1242</v>
      </c>
      <c r="K30" s="13">
        <f t="shared" si="3"/>
        <v>1311</v>
      </c>
      <c r="L30" s="13">
        <f t="shared" si="3"/>
        <v>1587</v>
      </c>
      <c r="M30" s="13">
        <f t="shared" si="3"/>
        <v>1449</v>
      </c>
      <c r="N30" s="13">
        <f t="shared" si="3"/>
        <v>1518</v>
      </c>
      <c r="O30" s="13">
        <f t="shared" si="3"/>
        <v>1587</v>
      </c>
      <c r="P30" s="13">
        <f t="shared" si="3"/>
        <v>1311</v>
      </c>
      <c r="Q30" s="13">
        <f t="shared" si="3"/>
        <v>1518</v>
      </c>
      <c r="R30" s="31">
        <f t="shared" si="1"/>
        <v>247</v>
      </c>
      <c r="U30" s="33"/>
      <c r="V30" s="33"/>
      <c r="W30" s="34"/>
      <c r="X30" s="33"/>
    </row>
    <row r="31" spans="1:24" s="28" customFormat="1" ht="18.75" x14ac:dyDescent="0.25">
      <c r="A31" s="53"/>
      <c r="B31" s="53"/>
      <c r="C31" s="14" t="s">
        <v>27</v>
      </c>
      <c r="D31" s="9" t="s">
        <v>12</v>
      </c>
      <c r="E31" s="13">
        <f>'Сумма РП в день (2021) НФ'!I30</f>
        <v>69</v>
      </c>
      <c r="F31" s="13">
        <f t="shared" si="3"/>
        <v>1173</v>
      </c>
      <c r="G31" s="13">
        <f t="shared" si="3"/>
        <v>1380</v>
      </c>
      <c r="H31" s="13">
        <f t="shared" si="3"/>
        <v>1449</v>
      </c>
      <c r="I31" s="13">
        <f t="shared" si="3"/>
        <v>1518</v>
      </c>
      <c r="J31" s="13">
        <f t="shared" si="3"/>
        <v>1242</v>
      </c>
      <c r="K31" s="13">
        <f t="shared" si="3"/>
        <v>1311</v>
      </c>
      <c r="L31" s="13">
        <f t="shared" si="3"/>
        <v>1587</v>
      </c>
      <c r="M31" s="13">
        <f t="shared" si="3"/>
        <v>1449</v>
      </c>
      <c r="N31" s="13">
        <f t="shared" si="3"/>
        <v>1518</v>
      </c>
      <c r="O31" s="13">
        <f t="shared" si="3"/>
        <v>1587</v>
      </c>
      <c r="P31" s="13">
        <f t="shared" si="3"/>
        <v>1311</v>
      </c>
      <c r="Q31" s="13">
        <f t="shared" si="3"/>
        <v>1518</v>
      </c>
      <c r="R31" s="31">
        <f t="shared" si="1"/>
        <v>247</v>
      </c>
      <c r="U31" s="33"/>
      <c r="V31" s="33"/>
      <c r="W31" s="34"/>
      <c r="X31" s="33"/>
    </row>
    <row r="32" spans="1:24" s="32" customFormat="1" ht="18.75" x14ac:dyDescent="0.25">
      <c r="A32" s="54"/>
      <c r="B32" s="54"/>
      <c r="C32" s="14" t="s">
        <v>28</v>
      </c>
      <c r="D32" s="9" t="s">
        <v>12</v>
      </c>
      <c r="E32" s="13">
        <f>'Сумма РП в день (2021) НФ'!I31</f>
        <v>69</v>
      </c>
      <c r="F32" s="13">
        <f t="shared" si="3"/>
        <v>1173</v>
      </c>
      <c r="G32" s="13">
        <f t="shared" si="3"/>
        <v>1380</v>
      </c>
      <c r="H32" s="13">
        <f t="shared" si="3"/>
        <v>1449</v>
      </c>
      <c r="I32" s="13">
        <f t="shared" si="3"/>
        <v>1518</v>
      </c>
      <c r="J32" s="13">
        <f t="shared" si="3"/>
        <v>1242</v>
      </c>
      <c r="K32" s="13">
        <f t="shared" si="3"/>
        <v>1311</v>
      </c>
      <c r="L32" s="13">
        <f t="shared" si="3"/>
        <v>1587</v>
      </c>
      <c r="M32" s="13">
        <f t="shared" si="3"/>
        <v>1449</v>
      </c>
      <c r="N32" s="13">
        <f t="shared" si="3"/>
        <v>1518</v>
      </c>
      <c r="O32" s="13">
        <f t="shared" si="3"/>
        <v>1587</v>
      </c>
      <c r="P32" s="13">
        <f t="shared" si="3"/>
        <v>1311</v>
      </c>
      <c r="Q32" s="13">
        <f t="shared" si="3"/>
        <v>1518</v>
      </c>
      <c r="R32" s="31">
        <f t="shared" si="1"/>
        <v>247</v>
      </c>
      <c r="S32" s="28"/>
      <c r="T32" s="28"/>
      <c r="U32" s="28"/>
      <c r="V32" s="33"/>
      <c r="W32" s="34"/>
      <c r="X32" s="33"/>
    </row>
    <row r="33" spans="1:24" s="28" customFormat="1" ht="37.5" x14ac:dyDescent="0.25">
      <c r="A33" s="62" t="s">
        <v>73</v>
      </c>
      <c r="B33" s="62" t="s">
        <v>1</v>
      </c>
      <c r="C33" s="10" t="s">
        <v>29</v>
      </c>
      <c r="D33" s="11" t="s">
        <v>13</v>
      </c>
      <c r="E33" s="13">
        <f>'Сумма РП в день (2021) НФ'!I32</f>
        <v>109</v>
      </c>
      <c r="F33" s="13">
        <f t="shared" si="3"/>
        <v>1853</v>
      </c>
      <c r="G33" s="13">
        <f t="shared" si="3"/>
        <v>2180</v>
      </c>
      <c r="H33" s="13">
        <f t="shared" si="3"/>
        <v>2289</v>
      </c>
      <c r="I33" s="13">
        <f t="shared" si="3"/>
        <v>2398</v>
      </c>
      <c r="J33" s="13">
        <f t="shared" si="3"/>
        <v>1962</v>
      </c>
      <c r="K33" s="13">
        <f t="shared" si="3"/>
        <v>2071</v>
      </c>
      <c r="L33" s="13">
        <f t="shared" si="3"/>
        <v>2507</v>
      </c>
      <c r="M33" s="13">
        <f t="shared" si="3"/>
        <v>2289</v>
      </c>
      <c r="N33" s="13">
        <f t="shared" si="3"/>
        <v>2398</v>
      </c>
      <c r="O33" s="13">
        <f t="shared" si="3"/>
        <v>2507</v>
      </c>
      <c r="P33" s="13">
        <f t="shared" si="3"/>
        <v>2071</v>
      </c>
      <c r="Q33" s="13">
        <f t="shared" si="3"/>
        <v>2398</v>
      </c>
      <c r="R33" s="31">
        <f t="shared" si="1"/>
        <v>247</v>
      </c>
      <c r="U33" s="32"/>
      <c r="V33" s="33"/>
      <c r="W33" s="34"/>
      <c r="X33" s="33"/>
    </row>
    <row r="34" spans="1:24" s="33" customFormat="1" ht="44.25" customHeight="1" x14ac:dyDescent="0.25">
      <c r="A34" s="62"/>
      <c r="B34" s="62"/>
      <c r="C34" s="10" t="s">
        <v>30</v>
      </c>
      <c r="D34" s="9" t="s">
        <v>12</v>
      </c>
      <c r="E34" s="13">
        <f>'Сумма РП в день (2021) НФ'!I33</f>
        <v>70</v>
      </c>
      <c r="F34" s="13">
        <f t="shared" si="3"/>
        <v>1190</v>
      </c>
      <c r="G34" s="13">
        <f t="shared" si="3"/>
        <v>1400</v>
      </c>
      <c r="H34" s="13">
        <f t="shared" si="3"/>
        <v>1470</v>
      </c>
      <c r="I34" s="13">
        <f t="shared" si="3"/>
        <v>1540</v>
      </c>
      <c r="J34" s="13">
        <f t="shared" si="3"/>
        <v>1260</v>
      </c>
      <c r="K34" s="13">
        <f t="shared" si="3"/>
        <v>1330</v>
      </c>
      <c r="L34" s="13">
        <f t="shared" si="3"/>
        <v>1610</v>
      </c>
      <c r="M34" s="13">
        <f t="shared" si="3"/>
        <v>1470</v>
      </c>
      <c r="N34" s="13">
        <f t="shared" si="3"/>
        <v>1540</v>
      </c>
      <c r="O34" s="13">
        <f t="shared" si="3"/>
        <v>1610</v>
      </c>
      <c r="P34" s="13">
        <f t="shared" si="3"/>
        <v>1330</v>
      </c>
      <c r="Q34" s="13">
        <f t="shared" si="3"/>
        <v>1540</v>
      </c>
      <c r="R34" s="31">
        <f t="shared" si="1"/>
        <v>247</v>
      </c>
      <c r="S34" s="28"/>
      <c r="T34" s="28"/>
      <c r="U34" s="28"/>
      <c r="W34" s="34"/>
    </row>
    <row r="35" spans="1:24" s="33" customFormat="1" ht="37.5" x14ac:dyDescent="0.25">
      <c r="A35" s="51" t="s">
        <v>74</v>
      </c>
      <c r="B35" s="51" t="s">
        <v>1</v>
      </c>
      <c r="C35" s="14" t="s">
        <v>31</v>
      </c>
      <c r="D35" s="9" t="s">
        <v>13</v>
      </c>
      <c r="E35" s="13">
        <f>'Сумма РП в день (2021) НФ'!I34</f>
        <v>110</v>
      </c>
      <c r="F35" s="13">
        <f t="shared" si="3"/>
        <v>1870</v>
      </c>
      <c r="G35" s="13">
        <f t="shared" si="3"/>
        <v>2200</v>
      </c>
      <c r="H35" s="13">
        <f t="shared" si="3"/>
        <v>2310</v>
      </c>
      <c r="I35" s="13">
        <f t="shared" si="3"/>
        <v>2420</v>
      </c>
      <c r="J35" s="13">
        <f t="shared" si="3"/>
        <v>1980</v>
      </c>
      <c r="K35" s="13">
        <f t="shared" si="3"/>
        <v>2090</v>
      </c>
      <c r="L35" s="13">
        <f t="shared" si="3"/>
        <v>2530</v>
      </c>
      <c r="M35" s="13">
        <f t="shared" si="3"/>
        <v>2310</v>
      </c>
      <c r="N35" s="13">
        <f t="shared" si="3"/>
        <v>2420</v>
      </c>
      <c r="O35" s="13">
        <f t="shared" si="3"/>
        <v>2530</v>
      </c>
      <c r="P35" s="13">
        <f t="shared" si="3"/>
        <v>2090</v>
      </c>
      <c r="Q35" s="13">
        <f t="shared" si="3"/>
        <v>2420</v>
      </c>
      <c r="R35" s="31">
        <f t="shared" si="1"/>
        <v>247</v>
      </c>
      <c r="S35" s="28"/>
      <c r="T35" s="28"/>
      <c r="W35" s="34"/>
    </row>
    <row r="36" spans="1:24" s="28" customFormat="1" ht="18.75" x14ac:dyDescent="0.25">
      <c r="A36" s="51"/>
      <c r="B36" s="51"/>
      <c r="C36" s="14" t="s">
        <v>32</v>
      </c>
      <c r="D36" s="9" t="s">
        <v>12</v>
      </c>
      <c r="E36" s="13">
        <f>'Сумма РП в день (2021) НФ'!I35</f>
        <v>71</v>
      </c>
      <c r="F36" s="13">
        <f t="shared" si="3"/>
        <v>1207</v>
      </c>
      <c r="G36" s="13">
        <f t="shared" si="3"/>
        <v>1420</v>
      </c>
      <c r="H36" s="13">
        <f t="shared" si="3"/>
        <v>1491</v>
      </c>
      <c r="I36" s="13">
        <f t="shared" si="3"/>
        <v>1562</v>
      </c>
      <c r="J36" s="13">
        <f t="shared" si="3"/>
        <v>1278</v>
      </c>
      <c r="K36" s="13">
        <f t="shared" si="3"/>
        <v>1349</v>
      </c>
      <c r="L36" s="13">
        <f t="shared" si="3"/>
        <v>1633</v>
      </c>
      <c r="M36" s="13">
        <f t="shared" si="3"/>
        <v>1491</v>
      </c>
      <c r="N36" s="13">
        <f t="shared" si="3"/>
        <v>1562</v>
      </c>
      <c r="O36" s="13">
        <f t="shared" si="3"/>
        <v>1633</v>
      </c>
      <c r="P36" s="13">
        <f t="shared" si="3"/>
        <v>1349</v>
      </c>
      <c r="Q36" s="13">
        <f t="shared" si="3"/>
        <v>1562</v>
      </c>
      <c r="R36" s="31">
        <f t="shared" si="1"/>
        <v>247</v>
      </c>
      <c r="U36" s="33"/>
      <c r="V36" s="33"/>
      <c r="W36" s="34"/>
      <c r="X36" s="33"/>
    </row>
    <row r="37" spans="1:24" s="33" customFormat="1" ht="18.75" x14ac:dyDescent="0.25">
      <c r="A37" s="51"/>
      <c r="B37" s="51"/>
      <c r="C37" s="14" t="s">
        <v>33</v>
      </c>
      <c r="D37" s="9" t="s">
        <v>12</v>
      </c>
      <c r="E37" s="13">
        <f>'Сумма РП в день (2021) НФ'!I36</f>
        <v>71</v>
      </c>
      <c r="F37" s="13">
        <f t="shared" si="3"/>
        <v>1207</v>
      </c>
      <c r="G37" s="13">
        <f t="shared" si="3"/>
        <v>1420</v>
      </c>
      <c r="H37" s="13">
        <f t="shared" si="3"/>
        <v>1491</v>
      </c>
      <c r="I37" s="13">
        <f t="shared" si="3"/>
        <v>1562</v>
      </c>
      <c r="J37" s="13">
        <f t="shared" si="3"/>
        <v>1278</v>
      </c>
      <c r="K37" s="13">
        <f t="shared" si="3"/>
        <v>1349</v>
      </c>
      <c r="L37" s="13">
        <f t="shared" si="3"/>
        <v>1633</v>
      </c>
      <c r="M37" s="13">
        <f t="shared" si="3"/>
        <v>1491</v>
      </c>
      <c r="N37" s="13">
        <f t="shared" si="3"/>
        <v>1562</v>
      </c>
      <c r="O37" s="13">
        <f t="shared" si="3"/>
        <v>1633</v>
      </c>
      <c r="P37" s="13">
        <f t="shared" si="3"/>
        <v>1349</v>
      </c>
      <c r="Q37" s="13">
        <f t="shared" si="3"/>
        <v>1562</v>
      </c>
      <c r="R37" s="31">
        <f t="shared" si="1"/>
        <v>247</v>
      </c>
      <c r="S37" s="28"/>
      <c r="T37" s="28"/>
      <c r="U37" s="28"/>
      <c r="W37" s="34"/>
    </row>
    <row r="38" spans="1:24" s="33" customFormat="1" ht="18.75" x14ac:dyDescent="0.25">
      <c r="A38" s="51"/>
      <c r="B38" s="51"/>
      <c r="C38" s="14" t="s">
        <v>34</v>
      </c>
      <c r="D38" s="9" t="s">
        <v>12</v>
      </c>
      <c r="E38" s="13">
        <f>'Сумма РП в день (2021) НФ'!I37</f>
        <v>71</v>
      </c>
      <c r="F38" s="13">
        <f t="shared" si="3"/>
        <v>1207</v>
      </c>
      <c r="G38" s="13">
        <f t="shared" si="3"/>
        <v>1420</v>
      </c>
      <c r="H38" s="13">
        <f t="shared" si="3"/>
        <v>1491</v>
      </c>
      <c r="I38" s="13">
        <f t="shared" si="3"/>
        <v>1562</v>
      </c>
      <c r="J38" s="13">
        <f t="shared" si="3"/>
        <v>1278</v>
      </c>
      <c r="K38" s="13">
        <f t="shared" si="3"/>
        <v>1349</v>
      </c>
      <c r="L38" s="13">
        <f t="shared" si="3"/>
        <v>1633</v>
      </c>
      <c r="M38" s="13">
        <f t="shared" si="3"/>
        <v>1491</v>
      </c>
      <c r="N38" s="13">
        <f t="shared" si="3"/>
        <v>1562</v>
      </c>
      <c r="O38" s="13">
        <f t="shared" si="3"/>
        <v>1633</v>
      </c>
      <c r="P38" s="13">
        <f t="shared" si="3"/>
        <v>1349</v>
      </c>
      <c r="Q38" s="13">
        <f t="shared" si="3"/>
        <v>1562</v>
      </c>
      <c r="R38" s="31">
        <f>SUM(F38:Q38)/E38</f>
        <v>247</v>
      </c>
      <c r="S38" s="28"/>
      <c r="T38" s="28"/>
      <c r="W38" s="34"/>
    </row>
    <row r="39" spans="1:24" s="28" customFormat="1" ht="37.5" x14ac:dyDescent="0.25">
      <c r="A39" s="51"/>
      <c r="B39" s="15" t="s">
        <v>2</v>
      </c>
      <c r="C39" s="14" t="s">
        <v>31</v>
      </c>
      <c r="D39" s="11" t="s">
        <v>13</v>
      </c>
      <c r="E39" s="13">
        <f>'Сумма РП в день (2021) НФ'!I38</f>
        <v>127</v>
      </c>
      <c r="F39" s="13">
        <f t="shared" si="3"/>
        <v>2159</v>
      </c>
      <c r="G39" s="13">
        <f t="shared" si="3"/>
        <v>2540</v>
      </c>
      <c r="H39" s="13">
        <f t="shared" si="3"/>
        <v>2667</v>
      </c>
      <c r="I39" s="13">
        <f t="shared" si="3"/>
        <v>2794</v>
      </c>
      <c r="J39" s="13">
        <f t="shared" si="3"/>
        <v>2286</v>
      </c>
      <c r="K39" s="13">
        <f t="shared" si="3"/>
        <v>2413</v>
      </c>
      <c r="L39" s="13">
        <f t="shared" si="3"/>
        <v>2921</v>
      </c>
      <c r="M39" s="13">
        <f t="shared" si="3"/>
        <v>2667</v>
      </c>
      <c r="N39" s="13">
        <f t="shared" si="3"/>
        <v>2794</v>
      </c>
      <c r="O39" s="13">
        <f t="shared" si="3"/>
        <v>2921</v>
      </c>
      <c r="P39" s="13">
        <f t="shared" si="3"/>
        <v>2413</v>
      </c>
      <c r="Q39" s="13">
        <f t="shared" si="3"/>
        <v>2794</v>
      </c>
      <c r="R39" s="31">
        <f>SUM(F39:Q39)/E39</f>
        <v>247</v>
      </c>
      <c r="U39" s="33"/>
      <c r="V39" s="33"/>
      <c r="W39" s="34"/>
      <c r="X39" s="33"/>
    </row>
    <row r="40" spans="1:24" ht="27" customHeight="1" x14ac:dyDescent="0.25">
      <c r="A40" s="35"/>
      <c r="B40" s="35"/>
      <c r="C40" s="35"/>
      <c r="D40" s="35"/>
      <c r="E40" s="4"/>
      <c r="F40" s="4">
        <v>17</v>
      </c>
      <c r="G40" s="4">
        <v>20</v>
      </c>
      <c r="H40" s="4">
        <v>21</v>
      </c>
      <c r="I40" s="4">
        <v>22</v>
      </c>
      <c r="J40" s="4">
        <v>18</v>
      </c>
      <c r="K40" s="4">
        <v>19</v>
      </c>
      <c r="L40" s="4">
        <v>23</v>
      </c>
      <c r="M40" s="4">
        <v>21</v>
      </c>
      <c r="N40" s="4">
        <v>22</v>
      </c>
      <c r="O40" s="4">
        <v>23</v>
      </c>
      <c r="P40" s="4">
        <v>19</v>
      </c>
      <c r="Q40" s="4">
        <v>22</v>
      </c>
    </row>
    <row r="41" spans="1:2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24" x14ac:dyDescent="0.25">
      <c r="A42" s="4"/>
      <c r="B42" s="4"/>
      <c r="C42" s="4"/>
      <c r="D42" s="4"/>
      <c r="E42" s="4"/>
      <c r="F42" s="4">
        <v>12</v>
      </c>
      <c r="G42" s="4"/>
      <c r="H42" s="4"/>
      <c r="I42" s="4"/>
      <c r="J42" s="4"/>
      <c r="K42" s="4"/>
      <c r="L42" s="4"/>
      <c r="M42" s="4"/>
      <c r="N42" s="4">
        <v>18</v>
      </c>
      <c r="O42" s="4">
        <v>16</v>
      </c>
      <c r="P42" s="4">
        <v>16</v>
      </c>
      <c r="Q42" s="4">
        <v>18</v>
      </c>
    </row>
    <row r="43" spans="1:24" ht="32.25" customHeight="1" x14ac:dyDescent="0.25">
      <c r="A43" s="35"/>
      <c r="B43" s="35"/>
      <c r="C43" s="35"/>
      <c r="D43" s="35"/>
      <c r="E43" s="4"/>
      <c r="F43" s="4">
        <v>3</v>
      </c>
      <c r="G43" s="4"/>
      <c r="H43" s="4"/>
      <c r="I43" s="4"/>
      <c r="J43" s="4"/>
      <c r="K43" s="4"/>
      <c r="L43" s="4"/>
      <c r="M43" s="4"/>
      <c r="N43" s="4">
        <v>4</v>
      </c>
      <c r="O43" s="4">
        <v>5</v>
      </c>
      <c r="P43" s="4">
        <v>4</v>
      </c>
      <c r="Q43" s="4">
        <v>4</v>
      </c>
    </row>
    <row r="44" spans="1:2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</sheetData>
  <mergeCells count="16">
    <mergeCell ref="A5:Q5"/>
    <mergeCell ref="A7:A8"/>
    <mergeCell ref="E7:E8"/>
    <mergeCell ref="F7:Q7"/>
    <mergeCell ref="A33:A34"/>
    <mergeCell ref="B33:B34"/>
    <mergeCell ref="C7:C8"/>
    <mergeCell ref="D7:D8"/>
    <mergeCell ref="A35:A39"/>
    <mergeCell ref="B35:B38"/>
    <mergeCell ref="A23:A32"/>
    <mergeCell ref="B23:B32"/>
    <mergeCell ref="B7:B8"/>
    <mergeCell ref="A9:A11"/>
    <mergeCell ref="A12:A22"/>
    <mergeCell ref="B12:B21"/>
  </mergeCells>
  <pageMargins left="0.39370078740157483" right="0.19685039370078741" top="0.94488188976377963" bottom="0.39370078740157483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22"/>
  <sheetViews>
    <sheetView tabSelected="1" view="pageBreakPreview" topLeftCell="M10" zoomScaleNormal="100" zoomScaleSheetLayoutView="100" workbookViewId="0">
      <selection activeCell="E7" sqref="E7:E9"/>
    </sheetView>
  </sheetViews>
  <sheetFormatPr defaultRowHeight="15.75" x14ac:dyDescent="0.25"/>
  <cols>
    <col min="1" max="1" width="21.28515625" style="2" customWidth="1"/>
    <col min="2" max="2" width="20" style="2" customWidth="1"/>
    <col min="3" max="3" width="20.42578125" style="2" customWidth="1"/>
    <col min="4" max="4" width="19.7109375" style="2" customWidth="1"/>
    <col min="5" max="17" width="14.7109375" style="2" customWidth="1"/>
    <col min="18" max="18" width="22.28515625" style="2" customWidth="1"/>
    <col min="19" max="19" width="19.42578125" style="2" customWidth="1"/>
    <col min="20" max="20" width="22.140625" style="2" customWidth="1"/>
    <col min="21" max="21" width="20.5703125" style="2" customWidth="1"/>
    <col min="22" max="23" width="14.7109375" style="2" customWidth="1"/>
    <col min="24" max="24" width="16.42578125" style="2" customWidth="1"/>
    <col min="25" max="25" width="14.5703125" style="2" customWidth="1"/>
    <col min="26" max="26" width="16.7109375" style="2" customWidth="1"/>
    <col min="27" max="27" width="14.5703125" style="2" customWidth="1"/>
    <col min="28" max="28" width="16.42578125" style="2" customWidth="1"/>
    <col min="29" max="29" width="14.85546875" style="2" customWidth="1"/>
    <col min="30" max="30" width="16.28515625" style="2" customWidth="1"/>
    <col min="31" max="32" width="15" style="2" customWidth="1"/>
    <col min="33" max="33" width="14.140625" style="2" customWidth="1"/>
    <col min="34" max="34" width="10.85546875" style="2" hidden="1" customWidth="1"/>
    <col min="35" max="35" width="17.140625" style="2" hidden="1" customWidth="1"/>
    <col min="36" max="36" width="15.5703125" style="2" hidden="1" customWidth="1"/>
    <col min="37" max="37" width="15.42578125" style="2" hidden="1" customWidth="1"/>
    <col min="38" max="39" width="9.140625" style="2"/>
    <col min="40" max="40" width="12.140625" style="2" bestFit="1" customWidth="1"/>
    <col min="41" max="16384" width="9.140625" style="2"/>
  </cols>
  <sheetData>
    <row r="1" spans="1:40" s="27" customFormat="1" ht="23.25" customHeight="1" x14ac:dyDescent="0.35">
      <c r="N1" s="27" t="s">
        <v>64</v>
      </c>
    </row>
    <row r="2" spans="1:40" s="27" customFormat="1" ht="23.25" x14ac:dyDescent="0.35">
      <c r="N2" s="27" t="s">
        <v>0</v>
      </c>
    </row>
    <row r="3" spans="1:40" s="27" customFormat="1" ht="23.25" x14ac:dyDescent="0.35">
      <c r="N3" s="27" t="s">
        <v>52</v>
      </c>
    </row>
    <row r="4" spans="1:40" s="27" customFormat="1" ht="23.25" x14ac:dyDescent="0.35"/>
    <row r="5" spans="1:40" s="27" customFormat="1" ht="99.75" customHeight="1" x14ac:dyDescent="0.35">
      <c r="A5" s="56" t="s">
        <v>99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45"/>
      <c r="S5" s="45"/>
      <c r="T5" s="45"/>
      <c r="U5" s="45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4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40" s="29" customFormat="1" ht="28.5" customHeight="1" x14ac:dyDescent="0.25">
      <c r="A7" s="67" t="s">
        <v>35</v>
      </c>
      <c r="B7" s="67" t="s">
        <v>36</v>
      </c>
      <c r="C7" s="67" t="s">
        <v>37</v>
      </c>
      <c r="D7" s="67" t="s">
        <v>3</v>
      </c>
      <c r="E7" s="63" t="s">
        <v>53</v>
      </c>
      <c r="F7" s="66" t="s">
        <v>54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 t="s">
        <v>35</v>
      </c>
      <c r="S7" s="67" t="s">
        <v>36</v>
      </c>
      <c r="T7" s="67" t="s">
        <v>37</v>
      </c>
      <c r="U7" s="67" t="s">
        <v>3</v>
      </c>
      <c r="V7" s="70" t="s">
        <v>54</v>
      </c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/>
    </row>
    <row r="8" spans="1:40" s="29" customFormat="1" ht="55.5" customHeight="1" x14ac:dyDescent="0.25">
      <c r="A8" s="68"/>
      <c r="B8" s="68"/>
      <c r="C8" s="68"/>
      <c r="D8" s="68"/>
      <c r="E8" s="64"/>
      <c r="F8" s="66" t="s">
        <v>100</v>
      </c>
      <c r="G8" s="66"/>
      <c r="H8" s="66" t="s">
        <v>101</v>
      </c>
      <c r="I8" s="66"/>
      <c r="J8" s="66" t="s">
        <v>102</v>
      </c>
      <c r="K8" s="66"/>
      <c r="L8" s="66" t="s">
        <v>103</v>
      </c>
      <c r="M8" s="66"/>
      <c r="N8" s="66" t="s">
        <v>104</v>
      </c>
      <c r="O8" s="66"/>
      <c r="P8" s="66" t="s">
        <v>105</v>
      </c>
      <c r="Q8" s="66"/>
      <c r="R8" s="68"/>
      <c r="S8" s="68"/>
      <c r="T8" s="68"/>
      <c r="U8" s="68"/>
      <c r="V8" s="66" t="s">
        <v>106</v>
      </c>
      <c r="W8" s="66"/>
      <c r="X8" s="66" t="s">
        <v>107</v>
      </c>
      <c r="Y8" s="66"/>
      <c r="Z8" s="66" t="s">
        <v>108</v>
      </c>
      <c r="AA8" s="66"/>
      <c r="AB8" s="66" t="s">
        <v>109</v>
      </c>
      <c r="AC8" s="66"/>
      <c r="AD8" s="66" t="s">
        <v>110</v>
      </c>
      <c r="AE8" s="66"/>
      <c r="AF8" s="66" t="s">
        <v>111</v>
      </c>
      <c r="AG8" s="66"/>
    </row>
    <row r="9" spans="1:40" s="29" customFormat="1" ht="135.75" customHeight="1" x14ac:dyDescent="0.25">
      <c r="A9" s="69"/>
      <c r="B9" s="69"/>
      <c r="C9" s="69"/>
      <c r="D9" s="69"/>
      <c r="E9" s="65"/>
      <c r="F9" s="13" t="s">
        <v>97</v>
      </c>
      <c r="G9" s="13" t="s">
        <v>61</v>
      </c>
      <c r="H9" s="13" t="s">
        <v>66</v>
      </c>
      <c r="I9" s="13" t="s">
        <v>61</v>
      </c>
      <c r="J9" s="13" t="s">
        <v>67</v>
      </c>
      <c r="K9" s="13" t="s">
        <v>61</v>
      </c>
      <c r="L9" s="13" t="s">
        <v>67</v>
      </c>
      <c r="M9" s="13" t="s">
        <v>69</v>
      </c>
      <c r="N9" s="13" t="s">
        <v>80</v>
      </c>
      <c r="O9" s="13" t="s">
        <v>63</v>
      </c>
      <c r="P9" s="13" t="s">
        <v>80</v>
      </c>
      <c r="Q9" s="13" t="s">
        <v>61</v>
      </c>
      <c r="R9" s="69"/>
      <c r="S9" s="69"/>
      <c r="T9" s="69"/>
      <c r="U9" s="69"/>
      <c r="V9" s="13" t="s">
        <v>68</v>
      </c>
      <c r="W9" s="13" t="s">
        <v>61</v>
      </c>
      <c r="X9" s="13" t="s">
        <v>66</v>
      </c>
      <c r="Y9" s="13" t="s">
        <v>69</v>
      </c>
      <c r="Z9" s="13" t="s">
        <v>98</v>
      </c>
      <c r="AA9" s="13" t="s">
        <v>61</v>
      </c>
      <c r="AB9" s="13" t="s">
        <v>68</v>
      </c>
      <c r="AC9" s="13" t="s">
        <v>61</v>
      </c>
      <c r="AD9" s="13" t="s">
        <v>65</v>
      </c>
      <c r="AE9" s="13" t="s">
        <v>81</v>
      </c>
      <c r="AF9" s="13" t="s">
        <v>98</v>
      </c>
      <c r="AG9" s="13" t="s">
        <v>61</v>
      </c>
    </row>
    <row r="10" spans="1:40" s="28" customFormat="1" ht="60" customHeight="1" x14ac:dyDescent="0.25">
      <c r="A10" s="62" t="s">
        <v>76</v>
      </c>
      <c r="B10" s="52" t="s">
        <v>2</v>
      </c>
      <c r="C10" s="10" t="s">
        <v>59</v>
      </c>
      <c r="D10" s="38" t="s">
        <v>60</v>
      </c>
      <c r="E10" s="13" t="s">
        <v>60</v>
      </c>
      <c r="F10" s="13">
        <f>F11</f>
        <v>2990</v>
      </c>
      <c r="G10" s="13">
        <f>G12</f>
        <v>844</v>
      </c>
      <c r="H10" s="13">
        <f>H11</f>
        <v>3680</v>
      </c>
      <c r="I10" s="13">
        <f>I12</f>
        <v>844</v>
      </c>
      <c r="J10" s="13">
        <f>J11</f>
        <v>3910</v>
      </c>
      <c r="K10" s="13">
        <f>K12</f>
        <v>844</v>
      </c>
      <c r="L10" s="13">
        <f>L11</f>
        <v>3910</v>
      </c>
      <c r="M10" s="13">
        <f>M12</f>
        <v>1055</v>
      </c>
      <c r="N10" s="13">
        <f>N11</f>
        <v>3450</v>
      </c>
      <c r="O10" s="13">
        <f>O12</f>
        <v>633</v>
      </c>
      <c r="P10" s="13">
        <f>P11</f>
        <v>3450</v>
      </c>
      <c r="Q10" s="13">
        <f>Q12</f>
        <v>844</v>
      </c>
      <c r="R10" s="62" t="s">
        <v>76</v>
      </c>
      <c r="S10" s="52" t="s">
        <v>2</v>
      </c>
      <c r="T10" s="10" t="s">
        <v>59</v>
      </c>
      <c r="U10" s="43" t="s">
        <v>60</v>
      </c>
      <c r="V10" s="13">
        <f>V11</f>
        <v>4370</v>
      </c>
      <c r="W10" s="13">
        <f>W12</f>
        <v>844</v>
      </c>
      <c r="X10" s="13">
        <f>X11</f>
        <v>3680</v>
      </c>
      <c r="Y10" s="13">
        <f>Y12</f>
        <v>1055</v>
      </c>
      <c r="Z10" s="13">
        <f>Z11</f>
        <v>4140</v>
      </c>
      <c r="AA10" s="13">
        <f>AA12</f>
        <v>844</v>
      </c>
      <c r="AB10" s="13">
        <f>AB11</f>
        <v>4370</v>
      </c>
      <c r="AC10" s="13">
        <f>AC12</f>
        <v>844</v>
      </c>
      <c r="AD10" s="13">
        <f>AD11</f>
        <v>3220</v>
      </c>
      <c r="AE10" s="13">
        <f>AE12</f>
        <v>1055</v>
      </c>
      <c r="AF10" s="13">
        <f>AF11</f>
        <v>4140</v>
      </c>
      <c r="AG10" s="13">
        <f>AG12</f>
        <v>844</v>
      </c>
      <c r="AH10" s="31"/>
      <c r="AK10" s="33"/>
      <c r="AL10" s="33"/>
      <c r="AM10" s="34"/>
      <c r="AN10" s="33"/>
    </row>
    <row r="11" spans="1:40" s="28" customFormat="1" ht="103.5" customHeight="1" x14ac:dyDescent="0.25">
      <c r="A11" s="62"/>
      <c r="B11" s="53"/>
      <c r="C11" s="10" t="s">
        <v>57</v>
      </c>
      <c r="D11" s="39" t="s">
        <v>56</v>
      </c>
      <c r="E11" s="13">
        <f>'Сумма РП в день (2021) НФ'!I39</f>
        <v>230</v>
      </c>
      <c r="F11" s="13">
        <f>$E11*F$16</f>
        <v>2990</v>
      </c>
      <c r="G11" s="13" t="s">
        <v>60</v>
      </c>
      <c r="H11" s="13">
        <f>$E11*H$16</f>
        <v>3680</v>
      </c>
      <c r="I11" s="13" t="s">
        <v>60</v>
      </c>
      <c r="J11" s="13">
        <f>$E11*J$16</f>
        <v>3910</v>
      </c>
      <c r="K11" s="13" t="s">
        <v>60</v>
      </c>
      <c r="L11" s="13">
        <f>$E11*L$16</f>
        <v>3910</v>
      </c>
      <c r="M11" s="13" t="s">
        <v>60</v>
      </c>
      <c r="N11" s="13">
        <f>$E11*N$16</f>
        <v>3450</v>
      </c>
      <c r="O11" s="13" t="s">
        <v>60</v>
      </c>
      <c r="P11" s="13">
        <f>$E11*P$16</f>
        <v>3450</v>
      </c>
      <c r="Q11" s="13" t="s">
        <v>60</v>
      </c>
      <c r="R11" s="62"/>
      <c r="S11" s="53"/>
      <c r="T11" s="10" t="s">
        <v>57</v>
      </c>
      <c r="U11" s="44" t="s">
        <v>56</v>
      </c>
      <c r="V11" s="13">
        <f>$E11*V$16</f>
        <v>4370</v>
      </c>
      <c r="W11" s="13" t="s">
        <v>60</v>
      </c>
      <c r="X11" s="13">
        <f>$E11*X$16</f>
        <v>3680</v>
      </c>
      <c r="Y11" s="13" t="s">
        <v>60</v>
      </c>
      <c r="Z11" s="13">
        <f>$E11*Z$16</f>
        <v>4140</v>
      </c>
      <c r="AA11" s="13" t="s">
        <v>60</v>
      </c>
      <c r="AB11" s="13">
        <f t="shared" ref="AB11:AK12" si="0">$E11*AB$16</f>
        <v>4370</v>
      </c>
      <c r="AC11" s="13" t="s">
        <v>60</v>
      </c>
      <c r="AD11" s="13">
        <f t="shared" si="0"/>
        <v>3220</v>
      </c>
      <c r="AE11" s="13" t="s">
        <v>60</v>
      </c>
      <c r="AF11" s="13">
        <f t="shared" si="0"/>
        <v>4140</v>
      </c>
      <c r="AG11" s="13" t="s">
        <v>60</v>
      </c>
      <c r="AH11" s="31"/>
      <c r="AK11" s="33"/>
      <c r="AL11" s="33"/>
      <c r="AM11" s="34"/>
      <c r="AN11" s="33"/>
    </row>
    <row r="12" spans="1:40" s="28" customFormat="1" ht="87.75" customHeight="1" x14ac:dyDescent="0.25">
      <c r="A12" s="62"/>
      <c r="B12" s="54"/>
      <c r="C12" s="38" t="s">
        <v>58</v>
      </c>
      <c r="D12" s="39" t="s">
        <v>4</v>
      </c>
      <c r="E12" s="13">
        <f>'Сумма РП в день (2021) НФ'!I40</f>
        <v>211</v>
      </c>
      <c r="F12" s="13" t="s">
        <v>60</v>
      </c>
      <c r="G12" s="13">
        <f>$E12*G$16</f>
        <v>844</v>
      </c>
      <c r="H12" s="13" t="s">
        <v>60</v>
      </c>
      <c r="I12" s="13">
        <f>$E12*I$16</f>
        <v>844</v>
      </c>
      <c r="J12" s="13" t="s">
        <v>60</v>
      </c>
      <c r="K12" s="13">
        <f>$E12*K$16</f>
        <v>844</v>
      </c>
      <c r="L12" s="13" t="s">
        <v>60</v>
      </c>
      <c r="M12" s="13">
        <f>$E12*M$16</f>
        <v>1055</v>
      </c>
      <c r="N12" s="13" t="s">
        <v>60</v>
      </c>
      <c r="O12" s="13">
        <f>$E12*O$16</f>
        <v>633</v>
      </c>
      <c r="P12" s="13" t="s">
        <v>60</v>
      </c>
      <c r="Q12" s="13">
        <f>$E12*Q$16</f>
        <v>844</v>
      </c>
      <c r="R12" s="62"/>
      <c r="S12" s="54"/>
      <c r="T12" s="43" t="s">
        <v>58</v>
      </c>
      <c r="U12" s="44" t="s">
        <v>4</v>
      </c>
      <c r="V12" s="13" t="s">
        <v>60</v>
      </c>
      <c r="W12" s="13">
        <f>$E12*W$16</f>
        <v>844</v>
      </c>
      <c r="X12" s="13" t="s">
        <v>60</v>
      </c>
      <c r="Y12" s="13">
        <f>$E12*Y$16</f>
        <v>1055</v>
      </c>
      <c r="Z12" s="13" t="s">
        <v>60</v>
      </c>
      <c r="AA12" s="13">
        <f>$E12*AA$16</f>
        <v>844</v>
      </c>
      <c r="AB12" s="13" t="s">
        <v>60</v>
      </c>
      <c r="AC12" s="13">
        <f t="shared" si="0"/>
        <v>844</v>
      </c>
      <c r="AD12" s="13" t="s">
        <v>60</v>
      </c>
      <c r="AE12" s="13">
        <f t="shared" si="0"/>
        <v>1055</v>
      </c>
      <c r="AF12" s="13" t="s">
        <v>60</v>
      </c>
      <c r="AG12" s="13">
        <f t="shared" si="0"/>
        <v>844</v>
      </c>
      <c r="AH12" s="13">
        <f t="shared" si="0"/>
        <v>0</v>
      </c>
      <c r="AI12" s="13">
        <f t="shared" si="0"/>
        <v>0</v>
      </c>
      <c r="AJ12" s="13">
        <f t="shared" si="0"/>
        <v>0</v>
      </c>
      <c r="AK12" s="13">
        <f t="shared" si="0"/>
        <v>0</v>
      </c>
      <c r="AL12" s="33"/>
      <c r="AM12" s="34"/>
      <c r="AN12" s="33"/>
    </row>
    <row r="13" spans="1:40" s="28" customFormat="1" ht="60" customHeight="1" x14ac:dyDescent="0.25">
      <c r="A13" s="62"/>
      <c r="B13" s="63" t="s">
        <v>75</v>
      </c>
      <c r="C13" s="10" t="s">
        <v>59</v>
      </c>
      <c r="D13" s="38" t="s">
        <v>60</v>
      </c>
      <c r="E13" s="13" t="s">
        <v>60</v>
      </c>
      <c r="F13" s="13">
        <f>F14</f>
        <v>2990</v>
      </c>
      <c r="G13" s="13">
        <f>G15</f>
        <v>844</v>
      </c>
      <c r="H13" s="13">
        <f>H14</f>
        <v>3680</v>
      </c>
      <c r="I13" s="13">
        <f>I15</f>
        <v>844</v>
      </c>
      <c r="J13" s="13">
        <f>J14</f>
        <v>3910</v>
      </c>
      <c r="K13" s="13">
        <f>K15</f>
        <v>844</v>
      </c>
      <c r="L13" s="13">
        <f>L14</f>
        <v>3910</v>
      </c>
      <c r="M13" s="13">
        <f>M15</f>
        <v>1055</v>
      </c>
      <c r="N13" s="13">
        <f>N14</f>
        <v>3450</v>
      </c>
      <c r="O13" s="13">
        <f>O15</f>
        <v>633</v>
      </c>
      <c r="P13" s="13">
        <f>P14</f>
        <v>3450</v>
      </c>
      <c r="Q13" s="13">
        <f>Q15</f>
        <v>844</v>
      </c>
      <c r="R13" s="62"/>
      <c r="S13" s="63" t="s">
        <v>75</v>
      </c>
      <c r="T13" s="10" t="s">
        <v>59</v>
      </c>
      <c r="U13" s="43" t="s">
        <v>60</v>
      </c>
      <c r="V13" s="13">
        <f>V14</f>
        <v>4370</v>
      </c>
      <c r="W13" s="13">
        <f>W15</f>
        <v>844</v>
      </c>
      <c r="X13" s="13">
        <f>X14</f>
        <v>3680</v>
      </c>
      <c r="Y13" s="13">
        <f>Y15</f>
        <v>1055</v>
      </c>
      <c r="Z13" s="13">
        <f>Z14</f>
        <v>4140</v>
      </c>
      <c r="AA13" s="13">
        <f>AA15</f>
        <v>844</v>
      </c>
      <c r="AB13" s="13">
        <f>AB14</f>
        <v>4370</v>
      </c>
      <c r="AC13" s="13">
        <f>AC15</f>
        <v>844</v>
      </c>
      <c r="AD13" s="13">
        <f>AD14</f>
        <v>3220</v>
      </c>
      <c r="AE13" s="13">
        <f>AE15</f>
        <v>1055</v>
      </c>
      <c r="AF13" s="13">
        <f>AF14</f>
        <v>4140</v>
      </c>
      <c r="AG13" s="13">
        <f>AG15</f>
        <v>844</v>
      </c>
      <c r="AH13" s="31"/>
      <c r="AK13" s="33"/>
      <c r="AL13" s="33"/>
      <c r="AM13" s="34"/>
      <c r="AN13" s="33"/>
    </row>
    <row r="14" spans="1:40" s="28" customFormat="1" ht="99.75" customHeight="1" x14ac:dyDescent="0.25">
      <c r="A14" s="62"/>
      <c r="B14" s="64"/>
      <c r="C14" s="10" t="s">
        <v>57</v>
      </c>
      <c r="D14" s="39" t="s">
        <v>56</v>
      </c>
      <c r="E14" s="13">
        <f>'Сумма РП в день (2021) НФ'!I41</f>
        <v>230</v>
      </c>
      <c r="F14" s="13">
        <f>$E14*F$16</f>
        <v>2990</v>
      </c>
      <c r="G14" s="13" t="s">
        <v>60</v>
      </c>
      <c r="H14" s="13">
        <f>$E14*H$16</f>
        <v>3680</v>
      </c>
      <c r="I14" s="13" t="s">
        <v>60</v>
      </c>
      <c r="J14" s="13">
        <f>$E14*J$16</f>
        <v>3910</v>
      </c>
      <c r="K14" s="13" t="s">
        <v>60</v>
      </c>
      <c r="L14" s="13">
        <f>$E14*L$16</f>
        <v>3910</v>
      </c>
      <c r="M14" s="13" t="s">
        <v>60</v>
      </c>
      <c r="N14" s="13">
        <f>$E14*N$16</f>
        <v>3450</v>
      </c>
      <c r="O14" s="13" t="s">
        <v>60</v>
      </c>
      <c r="P14" s="13">
        <f>$E14*P$16</f>
        <v>3450</v>
      </c>
      <c r="Q14" s="13" t="s">
        <v>60</v>
      </c>
      <c r="R14" s="62"/>
      <c r="S14" s="64"/>
      <c r="T14" s="10" t="s">
        <v>57</v>
      </c>
      <c r="U14" s="44" t="s">
        <v>56</v>
      </c>
      <c r="V14" s="13">
        <f>$E14*V$16</f>
        <v>4370</v>
      </c>
      <c r="W14" s="13" t="s">
        <v>60</v>
      </c>
      <c r="X14" s="13">
        <f>$E14*X$16</f>
        <v>3680</v>
      </c>
      <c r="Y14" s="13" t="s">
        <v>60</v>
      </c>
      <c r="Z14" s="13">
        <f t="shared" ref="Z14:AG15" si="1">$E14*Z$16</f>
        <v>4140</v>
      </c>
      <c r="AA14" s="13" t="s">
        <v>60</v>
      </c>
      <c r="AB14" s="13">
        <f t="shared" si="1"/>
        <v>4370</v>
      </c>
      <c r="AC14" s="13" t="s">
        <v>60</v>
      </c>
      <c r="AD14" s="13">
        <f t="shared" si="1"/>
        <v>3220</v>
      </c>
      <c r="AE14" s="13" t="s">
        <v>60</v>
      </c>
      <c r="AF14" s="13">
        <f t="shared" si="1"/>
        <v>4140</v>
      </c>
      <c r="AG14" s="13" t="s">
        <v>60</v>
      </c>
      <c r="AH14" s="31"/>
      <c r="AK14" s="33"/>
      <c r="AL14" s="33"/>
      <c r="AM14" s="34"/>
      <c r="AN14" s="33"/>
    </row>
    <row r="15" spans="1:40" s="28" customFormat="1" ht="78.75" customHeight="1" x14ac:dyDescent="0.25">
      <c r="A15" s="62"/>
      <c r="B15" s="65"/>
      <c r="C15" s="38" t="s">
        <v>58</v>
      </c>
      <c r="D15" s="39" t="s">
        <v>4</v>
      </c>
      <c r="E15" s="13">
        <f>'Сумма РП в день (2021) НФ'!I42</f>
        <v>211</v>
      </c>
      <c r="F15" s="13" t="s">
        <v>60</v>
      </c>
      <c r="G15" s="13">
        <f>$E15*G$16</f>
        <v>844</v>
      </c>
      <c r="H15" s="13" t="s">
        <v>60</v>
      </c>
      <c r="I15" s="13">
        <f>$E15*I$16</f>
        <v>844</v>
      </c>
      <c r="J15" s="13" t="s">
        <v>60</v>
      </c>
      <c r="K15" s="13">
        <f>$E15*K$16</f>
        <v>844</v>
      </c>
      <c r="L15" s="13" t="s">
        <v>60</v>
      </c>
      <c r="M15" s="13">
        <f>$E15*M$16</f>
        <v>1055</v>
      </c>
      <c r="N15" s="13" t="s">
        <v>60</v>
      </c>
      <c r="O15" s="13">
        <f>$E15*O$16</f>
        <v>633</v>
      </c>
      <c r="P15" s="13" t="s">
        <v>60</v>
      </c>
      <c r="Q15" s="13">
        <f>$E15*Q$16</f>
        <v>844</v>
      </c>
      <c r="R15" s="62"/>
      <c r="S15" s="65"/>
      <c r="T15" s="43" t="s">
        <v>58</v>
      </c>
      <c r="U15" s="44" t="s">
        <v>4</v>
      </c>
      <c r="V15" s="13" t="s">
        <v>60</v>
      </c>
      <c r="W15" s="13">
        <f>$E15*W$16</f>
        <v>844</v>
      </c>
      <c r="X15" s="13" t="s">
        <v>60</v>
      </c>
      <c r="Y15" s="13">
        <f>$E15*Y$16</f>
        <v>1055</v>
      </c>
      <c r="Z15" s="13" t="s">
        <v>60</v>
      </c>
      <c r="AA15" s="13">
        <f>$E15*AA$16</f>
        <v>844</v>
      </c>
      <c r="AB15" s="13" t="s">
        <v>60</v>
      </c>
      <c r="AC15" s="13">
        <f t="shared" si="1"/>
        <v>844</v>
      </c>
      <c r="AD15" s="13" t="s">
        <v>60</v>
      </c>
      <c r="AE15" s="13">
        <f t="shared" si="1"/>
        <v>1055</v>
      </c>
      <c r="AF15" s="13" t="s">
        <v>60</v>
      </c>
      <c r="AG15" s="13">
        <f t="shared" si="1"/>
        <v>844</v>
      </c>
      <c r="AH15" s="31"/>
      <c r="AK15" s="33"/>
      <c r="AL15" s="33"/>
      <c r="AM15" s="34"/>
      <c r="AN15" s="33"/>
    </row>
    <row r="16" spans="1:40" ht="27" customHeight="1" x14ac:dyDescent="0.25">
      <c r="A16" s="35"/>
      <c r="B16" s="35"/>
      <c r="C16" s="35"/>
      <c r="D16" s="35"/>
      <c r="E16" s="4"/>
      <c r="F16" s="4">
        <v>13</v>
      </c>
      <c r="G16" s="4">
        <v>4</v>
      </c>
      <c r="H16" s="4">
        <v>16</v>
      </c>
      <c r="I16" s="4">
        <v>4</v>
      </c>
      <c r="J16" s="4">
        <v>17</v>
      </c>
      <c r="K16" s="4">
        <v>4</v>
      </c>
      <c r="L16" s="4">
        <v>17</v>
      </c>
      <c r="M16" s="4">
        <v>5</v>
      </c>
      <c r="N16" s="4">
        <v>15</v>
      </c>
      <c r="O16" s="4">
        <v>3</v>
      </c>
      <c r="P16" s="4">
        <v>15</v>
      </c>
      <c r="Q16" s="4">
        <v>4</v>
      </c>
      <c r="R16" s="4"/>
      <c r="S16" s="4"/>
      <c r="T16" s="4"/>
      <c r="U16" s="4"/>
      <c r="V16" s="4">
        <v>19</v>
      </c>
      <c r="W16" s="4">
        <v>4</v>
      </c>
      <c r="X16" s="4">
        <v>16</v>
      </c>
      <c r="Y16" s="4">
        <v>5</v>
      </c>
      <c r="Z16" s="4">
        <v>18</v>
      </c>
      <c r="AA16" s="4">
        <v>4</v>
      </c>
      <c r="AB16" s="4">
        <v>19</v>
      </c>
      <c r="AC16" s="4">
        <v>4</v>
      </c>
      <c r="AD16" s="4">
        <v>14</v>
      </c>
      <c r="AE16" s="4">
        <v>5</v>
      </c>
      <c r="AF16" s="4">
        <v>18</v>
      </c>
      <c r="AG16" s="4">
        <v>4</v>
      </c>
    </row>
    <row r="17" spans="1:3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32.25" customHeight="1" x14ac:dyDescent="0.25">
      <c r="A19" s="35"/>
      <c r="B19" s="35"/>
      <c r="C19" s="35"/>
      <c r="D19" s="3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</sheetData>
  <mergeCells count="30">
    <mergeCell ref="F8:G8"/>
    <mergeCell ref="H8:I8"/>
    <mergeCell ref="J8:K8"/>
    <mergeCell ref="V8:W8"/>
    <mergeCell ref="AB8:AC8"/>
    <mergeCell ref="X8:Y8"/>
    <mergeCell ref="Z8:AA8"/>
    <mergeCell ref="V7:AG7"/>
    <mergeCell ref="S7:S9"/>
    <mergeCell ref="R7:R9"/>
    <mergeCell ref="T7:T9"/>
    <mergeCell ref="U7:U9"/>
    <mergeCell ref="AD8:AE8"/>
    <mergeCell ref="AF8:AG8"/>
    <mergeCell ref="R10:R15"/>
    <mergeCell ref="S10:S12"/>
    <mergeCell ref="S13:S15"/>
    <mergeCell ref="A5:Q5"/>
    <mergeCell ref="A10:A15"/>
    <mergeCell ref="B10:B12"/>
    <mergeCell ref="B13:B15"/>
    <mergeCell ref="L8:M8"/>
    <mergeCell ref="N8:O8"/>
    <mergeCell ref="P8:Q8"/>
    <mergeCell ref="A7:A9"/>
    <mergeCell ref="B7:B9"/>
    <mergeCell ref="C7:C9"/>
    <mergeCell ref="F7:Q7"/>
    <mergeCell ref="D7:D9"/>
    <mergeCell ref="E7:E9"/>
  </mergeCells>
  <pageMargins left="0.39370078740157483" right="0.19685039370078741" top="0.94488188976377963" bottom="0.39370078740157483" header="0.31496062992125984" footer="0.31496062992125984"/>
  <pageSetup paperSize="9" scale="50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="70" zoomScaleNormal="60" zoomScaleSheetLayoutView="70" workbookViewId="0">
      <selection activeCell="S10" sqref="S10"/>
    </sheetView>
  </sheetViews>
  <sheetFormatPr defaultColWidth="9.140625" defaultRowHeight="15.75" x14ac:dyDescent="0.25"/>
  <cols>
    <col min="1" max="1" width="28.85546875" style="1" customWidth="1"/>
    <col min="2" max="2" width="19" style="1" customWidth="1"/>
    <col min="3" max="3" width="20.5703125" style="8" customWidth="1"/>
    <col min="4" max="4" width="47.28515625" style="1" customWidth="1"/>
    <col min="5" max="5" width="23.85546875" style="1" customWidth="1"/>
    <col min="6" max="6" width="19" style="1" customWidth="1"/>
    <col min="7" max="7" width="19.28515625" style="1" customWidth="1"/>
    <col min="8" max="8" width="20.28515625" style="1" customWidth="1"/>
    <col min="9" max="9" width="16" style="1" customWidth="1"/>
    <col min="10" max="13" width="0" style="1" hidden="1" customWidth="1"/>
    <col min="14" max="16384" width="9.140625" style="1"/>
  </cols>
  <sheetData>
    <row r="1" spans="1:13" ht="96" customHeight="1" x14ac:dyDescent="0.25">
      <c r="D1" s="16"/>
      <c r="F1" s="87" t="s">
        <v>82</v>
      </c>
      <c r="G1" s="87"/>
      <c r="H1" s="87"/>
      <c r="I1" s="87"/>
    </row>
    <row r="2" spans="1:13" ht="9.75" customHeight="1" x14ac:dyDescent="0.25">
      <c r="D2" s="16"/>
    </row>
    <row r="3" spans="1:13" ht="45.75" customHeight="1" x14ac:dyDescent="0.25">
      <c r="A3" s="85" t="s">
        <v>83</v>
      </c>
      <c r="B3" s="86"/>
      <c r="C3" s="86"/>
      <c r="D3" s="86"/>
      <c r="E3" s="86"/>
      <c r="F3" s="86"/>
      <c r="G3" s="86"/>
      <c r="H3" s="86"/>
      <c r="I3" s="86"/>
    </row>
    <row r="4" spans="1:13" s="3" customFormat="1" ht="20.25" x14ac:dyDescent="0.25">
      <c r="A4" s="85"/>
      <c r="B4" s="85"/>
      <c r="C4" s="85"/>
      <c r="D4" s="85"/>
    </row>
    <row r="5" spans="1:13" ht="80.25" customHeight="1" x14ac:dyDescent="0.25">
      <c r="A5" s="80" t="s">
        <v>35</v>
      </c>
      <c r="B5" s="80" t="s">
        <v>36</v>
      </c>
      <c r="C5" s="80" t="s">
        <v>37</v>
      </c>
      <c r="D5" s="80" t="s">
        <v>3</v>
      </c>
      <c r="E5" s="88" t="s">
        <v>112</v>
      </c>
      <c r="F5" s="79" t="s">
        <v>45</v>
      </c>
      <c r="G5" s="79"/>
      <c r="H5" s="79"/>
      <c r="I5" s="79" t="s">
        <v>115</v>
      </c>
    </row>
    <row r="6" spans="1:13" s="5" customFormat="1" ht="113.25" customHeight="1" x14ac:dyDescent="0.25">
      <c r="A6" s="80"/>
      <c r="B6" s="80"/>
      <c r="C6" s="80"/>
      <c r="D6" s="80"/>
      <c r="E6" s="89"/>
      <c r="F6" s="17" t="s">
        <v>113</v>
      </c>
      <c r="G6" s="17" t="s">
        <v>46</v>
      </c>
      <c r="H6" s="17" t="s">
        <v>114</v>
      </c>
      <c r="I6" s="79"/>
      <c r="J6" s="12"/>
      <c r="K6" s="12"/>
    </row>
    <row r="7" spans="1:13" s="5" customFormat="1" x14ac:dyDescent="0.25">
      <c r="A7" s="19" t="s">
        <v>47</v>
      </c>
      <c r="B7" s="19" t="s">
        <v>48</v>
      </c>
      <c r="C7" s="19" t="s">
        <v>49</v>
      </c>
      <c r="D7" s="19" t="s">
        <v>50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2"/>
      <c r="K7" s="12"/>
    </row>
    <row r="8" spans="1:13" s="6" customFormat="1" ht="23.45" customHeight="1" x14ac:dyDescent="0.25">
      <c r="A8" s="81" t="s">
        <v>40</v>
      </c>
      <c r="B8" s="18" t="s">
        <v>1</v>
      </c>
      <c r="C8" s="19" t="s">
        <v>39</v>
      </c>
      <c r="D8" s="20" t="s">
        <v>4</v>
      </c>
      <c r="E8" s="50">
        <v>163</v>
      </c>
      <c r="F8" s="22">
        <v>23</v>
      </c>
      <c r="G8" s="22">
        <v>1</v>
      </c>
      <c r="H8" s="22">
        <f>F8*G8</f>
        <v>23</v>
      </c>
      <c r="I8" s="23">
        <f>E8+H8</f>
        <v>186</v>
      </c>
      <c r="K8" s="46">
        <v>186</v>
      </c>
      <c r="L8" s="46">
        <f t="shared" ref="L8:L42" si="0">I8-E8</f>
        <v>23</v>
      </c>
      <c r="M8" s="46">
        <f>I8-K8</f>
        <v>0</v>
      </c>
    </row>
    <row r="9" spans="1:13" ht="23.45" customHeight="1" x14ac:dyDescent="0.25">
      <c r="A9" s="81"/>
      <c r="B9" s="18" t="s">
        <v>2</v>
      </c>
      <c r="C9" s="19" t="s">
        <v>39</v>
      </c>
      <c r="D9" s="20" t="s">
        <v>4</v>
      </c>
      <c r="E9" s="50">
        <v>188</v>
      </c>
      <c r="F9" s="22">
        <v>23</v>
      </c>
      <c r="G9" s="22">
        <v>1</v>
      </c>
      <c r="H9" s="22">
        <f t="shared" ref="H9:H38" si="1">F9*G9</f>
        <v>23</v>
      </c>
      <c r="I9" s="23">
        <f t="shared" ref="I9:I42" si="2">E9+H9</f>
        <v>211</v>
      </c>
      <c r="K9" s="46">
        <v>211</v>
      </c>
      <c r="L9" s="46">
        <f t="shared" si="0"/>
        <v>23</v>
      </c>
      <c r="M9" s="46">
        <f t="shared" ref="M9:M42" si="3">I9-K9</f>
        <v>0</v>
      </c>
    </row>
    <row r="10" spans="1:13" ht="23.45" customHeight="1" x14ac:dyDescent="0.25">
      <c r="A10" s="81"/>
      <c r="B10" s="18" t="s">
        <v>38</v>
      </c>
      <c r="C10" s="19" t="s">
        <v>39</v>
      </c>
      <c r="D10" s="20" t="s">
        <v>4</v>
      </c>
      <c r="E10" s="50">
        <v>188</v>
      </c>
      <c r="F10" s="22">
        <v>23</v>
      </c>
      <c r="G10" s="22">
        <v>1</v>
      </c>
      <c r="H10" s="22">
        <f t="shared" si="1"/>
        <v>23</v>
      </c>
      <c r="I10" s="23">
        <f t="shared" si="2"/>
        <v>211</v>
      </c>
      <c r="K10" s="46">
        <v>211</v>
      </c>
      <c r="L10" s="46">
        <f t="shared" si="0"/>
        <v>23</v>
      </c>
      <c r="M10" s="46">
        <f t="shared" si="3"/>
        <v>0</v>
      </c>
    </row>
    <row r="11" spans="1:13" s="12" customFormat="1" ht="19.899999999999999" customHeight="1" x14ac:dyDescent="0.25">
      <c r="A11" s="81" t="s">
        <v>41</v>
      </c>
      <c r="B11" s="81" t="s">
        <v>1</v>
      </c>
      <c r="C11" s="19" t="s">
        <v>15</v>
      </c>
      <c r="D11" s="18" t="s">
        <v>6</v>
      </c>
      <c r="E11" s="19">
        <v>37.200000000000003</v>
      </c>
      <c r="F11" s="22">
        <v>23</v>
      </c>
      <c r="G11" s="22">
        <v>0.25</v>
      </c>
      <c r="H11" s="23">
        <f t="shared" si="1"/>
        <v>6</v>
      </c>
      <c r="I11" s="23">
        <f t="shared" si="2"/>
        <v>43</v>
      </c>
      <c r="K11" s="46">
        <v>43</v>
      </c>
      <c r="L11" s="46">
        <f t="shared" si="0"/>
        <v>6</v>
      </c>
      <c r="M11" s="46">
        <f t="shared" si="3"/>
        <v>0</v>
      </c>
    </row>
    <row r="12" spans="1:13" s="12" customFormat="1" ht="19.899999999999999" customHeight="1" x14ac:dyDescent="0.25">
      <c r="A12" s="81"/>
      <c r="B12" s="81"/>
      <c r="C12" s="19" t="s">
        <v>15</v>
      </c>
      <c r="D12" s="18" t="s">
        <v>5</v>
      </c>
      <c r="E12" s="19">
        <v>47.7</v>
      </c>
      <c r="F12" s="22">
        <v>23</v>
      </c>
      <c r="G12" s="22">
        <v>0.25</v>
      </c>
      <c r="H12" s="23">
        <f t="shared" si="1"/>
        <v>6</v>
      </c>
      <c r="I12" s="23">
        <f t="shared" si="2"/>
        <v>54</v>
      </c>
      <c r="K12" s="46">
        <v>53</v>
      </c>
      <c r="L12" s="46">
        <f t="shared" si="0"/>
        <v>6</v>
      </c>
      <c r="M12" s="46">
        <f t="shared" si="3"/>
        <v>1</v>
      </c>
    </row>
    <row r="13" spans="1:13" s="12" customFormat="1" ht="19.899999999999999" customHeight="1" x14ac:dyDescent="0.25">
      <c r="A13" s="81"/>
      <c r="B13" s="81"/>
      <c r="C13" s="19" t="s">
        <v>14</v>
      </c>
      <c r="D13" s="18" t="s">
        <v>7</v>
      </c>
      <c r="E13" s="19">
        <v>10.5</v>
      </c>
      <c r="F13" s="22">
        <v>23</v>
      </c>
      <c r="G13" s="22">
        <v>0.25</v>
      </c>
      <c r="H13" s="23">
        <f t="shared" si="1"/>
        <v>6</v>
      </c>
      <c r="I13" s="23">
        <f t="shared" si="2"/>
        <v>17</v>
      </c>
      <c r="K13" s="46">
        <v>16</v>
      </c>
      <c r="L13" s="46">
        <f t="shared" si="0"/>
        <v>7</v>
      </c>
      <c r="M13" s="46">
        <f t="shared" si="3"/>
        <v>1</v>
      </c>
    </row>
    <row r="14" spans="1:13" s="12" customFormat="1" ht="19.899999999999999" customHeight="1" x14ac:dyDescent="0.25">
      <c r="A14" s="81"/>
      <c r="B14" s="81"/>
      <c r="C14" s="19" t="s">
        <v>16</v>
      </c>
      <c r="D14" s="18" t="s">
        <v>7</v>
      </c>
      <c r="E14" s="19">
        <v>10.5</v>
      </c>
      <c r="F14" s="22">
        <v>23</v>
      </c>
      <c r="G14" s="22">
        <v>0.25</v>
      </c>
      <c r="H14" s="23">
        <f t="shared" si="1"/>
        <v>6</v>
      </c>
      <c r="I14" s="23">
        <f t="shared" si="2"/>
        <v>17</v>
      </c>
      <c r="K14" s="46">
        <v>16</v>
      </c>
      <c r="L14" s="46">
        <f t="shared" si="0"/>
        <v>7</v>
      </c>
      <c r="M14" s="46">
        <f t="shared" si="3"/>
        <v>1</v>
      </c>
    </row>
    <row r="15" spans="1:13" s="12" customFormat="1" ht="19.899999999999999" customHeight="1" x14ac:dyDescent="0.25">
      <c r="A15" s="81"/>
      <c r="B15" s="81"/>
      <c r="C15" s="19" t="s">
        <v>17</v>
      </c>
      <c r="D15" s="18" t="s">
        <v>7</v>
      </c>
      <c r="E15" s="19">
        <v>10.5</v>
      </c>
      <c r="F15" s="22">
        <v>23</v>
      </c>
      <c r="G15" s="22">
        <v>0.25</v>
      </c>
      <c r="H15" s="23">
        <f t="shared" si="1"/>
        <v>6</v>
      </c>
      <c r="I15" s="23">
        <f t="shared" si="2"/>
        <v>17</v>
      </c>
      <c r="K15" s="46">
        <v>16</v>
      </c>
      <c r="L15" s="46">
        <f t="shared" si="0"/>
        <v>7</v>
      </c>
      <c r="M15" s="46">
        <f t="shared" si="3"/>
        <v>1</v>
      </c>
    </row>
    <row r="16" spans="1:13" s="12" customFormat="1" ht="19.899999999999999" customHeight="1" x14ac:dyDescent="0.25">
      <c r="A16" s="81"/>
      <c r="B16" s="81"/>
      <c r="C16" s="19" t="s">
        <v>18</v>
      </c>
      <c r="D16" s="18" t="s">
        <v>8</v>
      </c>
      <c r="E16" s="19">
        <v>53.6</v>
      </c>
      <c r="F16" s="22">
        <v>23</v>
      </c>
      <c r="G16" s="22">
        <v>0.25</v>
      </c>
      <c r="H16" s="23">
        <f t="shared" si="1"/>
        <v>6</v>
      </c>
      <c r="I16" s="23">
        <f t="shared" si="2"/>
        <v>60</v>
      </c>
      <c r="K16" s="46">
        <v>59</v>
      </c>
      <c r="L16" s="46">
        <f t="shared" si="0"/>
        <v>6</v>
      </c>
      <c r="M16" s="46">
        <f t="shared" si="3"/>
        <v>1</v>
      </c>
    </row>
    <row r="17" spans="1:13" s="12" customFormat="1" ht="19.899999999999999" customHeight="1" x14ac:dyDescent="0.25">
      <c r="A17" s="81"/>
      <c r="B17" s="81"/>
      <c r="C17" s="19" t="s">
        <v>19</v>
      </c>
      <c r="D17" s="18" t="s">
        <v>7</v>
      </c>
      <c r="E17" s="19">
        <v>10.5</v>
      </c>
      <c r="F17" s="22">
        <v>23</v>
      </c>
      <c r="G17" s="22">
        <v>0.25</v>
      </c>
      <c r="H17" s="23">
        <f t="shared" si="1"/>
        <v>6</v>
      </c>
      <c r="I17" s="23">
        <f t="shared" si="2"/>
        <v>17</v>
      </c>
      <c r="K17" s="46">
        <v>16</v>
      </c>
      <c r="L17" s="46">
        <f t="shared" si="0"/>
        <v>7</v>
      </c>
      <c r="M17" s="46">
        <f t="shared" si="3"/>
        <v>1</v>
      </c>
    </row>
    <row r="18" spans="1:13" s="12" customFormat="1" ht="19.899999999999999" customHeight="1" x14ac:dyDescent="0.25">
      <c r="A18" s="81"/>
      <c r="B18" s="81"/>
      <c r="C18" s="19" t="s">
        <v>20</v>
      </c>
      <c r="D18" s="18" t="s">
        <v>9</v>
      </c>
      <c r="E18" s="19">
        <v>31.8</v>
      </c>
      <c r="F18" s="22">
        <v>23</v>
      </c>
      <c r="G18" s="22">
        <v>0.25</v>
      </c>
      <c r="H18" s="23">
        <f t="shared" si="1"/>
        <v>6</v>
      </c>
      <c r="I18" s="23">
        <f t="shared" si="2"/>
        <v>38</v>
      </c>
      <c r="K18" s="46">
        <v>37</v>
      </c>
      <c r="L18" s="46">
        <f t="shared" si="0"/>
        <v>6</v>
      </c>
      <c r="M18" s="46">
        <f t="shared" si="3"/>
        <v>1</v>
      </c>
    </row>
    <row r="19" spans="1:13" s="12" customFormat="1" ht="19.899999999999999" customHeight="1" x14ac:dyDescent="0.25">
      <c r="A19" s="81"/>
      <c r="B19" s="81"/>
      <c r="C19" s="19" t="s">
        <v>21</v>
      </c>
      <c r="D19" s="18" t="s">
        <v>10</v>
      </c>
      <c r="E19" s="19">
        <v>21.3</v>
      </c>
      <c r="F19" s="22">
        <v>23</v>
      </c>
      <c r="G19" s="22">
        <v>0.25</v>
      </c>
      <c r="H19" s="23">
        <f t="shared" si="1"/>
        <v>6</v>
      </c>
      <c r="I19" s="23">
        <f t="shared" si="2"/>
        <v>27</v>
      </c>
      <c r="K19" s="46">
        <v>27</v>
      </c>
      <c r="L19" s="46">
        <f t="shared" si="0"/>
        <v>6</v>
      </c>
      <c r="M19" s="46">
        <f t="shared" si="3"/>
        <v>0</v>
      </c>
    </row>
    <row r="20" spans="1:13" s="12" customFormat="1" ht="19.899999999999999" customHeight="1" x14ac:dyDescent="0.25">
      <c r="A20" s="81"/>
      <c r="B20" s="81"/>
      <c r="C20" s="19" t="s">
        <v>22</v>
      </c>
      <c r="D20" s="18" t="s">
        <v>10</v>
      </c>
      <c r="E20" s="19">
        <v>21.3</v>
      </c>
      <c r="F20" s="22">
        <v>23</v>
      </c>
      <c r="G20" s="22">
        <v>0.25</v>
      </c>
      <c r="H20" s="23">
        <f t="shared" si="1"/>
        <v>6</v>
      </c>
      <c r="I20" s="23">
        <f t="shared" si="2"/>
        <v>27</v>
      </c>
      <c r="K20" s="46">
        <v>27</v>
      </c>
      <c r="L20" s="46">
        <f t="shared" si="0"/>
        <v>6</v>
      </c>
      <c r="M20" s="46">
        <f t="shared" si="3"/>
        <v>0</v>
      </c>
    </row>
    <row r="21" spans="1:13" s="12" customFormat="1" ht="19.899999999999999" customHeight="1" x14ac:dyDescent="0.25">
      <c r="A21" s="81"/>
      <c r="B21" s="20" t="s">
        <v>2</v>
      </c>
      <c r="C21" s="19" t="s">
        <v>17</v>
      </c>
      <c r="D21" s="18" t="s">
        <v>7</v>
      </c>
      <c r="E21" s="47">
        <v>7</v>
      </c>
      <c r="F21" s="22">
        <v>23</v>
      </c>
      <c r="G21" s="22">
        <v>0.25</v>
      </c>
      <c r="H21" s="23">
        <f t="shared" si="1"/>
        <v>6</v>
      </c>
      <c r="I21" s="23">
        <f t="shared" si="2"/>
        <v>13</v>
      </c>
      <c r="K21" s="46">
        <v>12</v>
      </c>
      <c r="L21" s="46">
        <f t="shared" si="0"/>
        <v>6</v>
      </c>
      <c r="M21" s="46">
        <f t="shared" si="3"/>
        <v>1</v>
      </c>
    </row>
    <row r="22" spans="1:13" ht="20.45" customHeight="1" x14ac:dyDescent="0.25">
      <c r="A22" s="72" t="s">
        <v>42</v>
      </c>
      <c r="B22" s="72" t="s">
        <v>1</v>
      </c>
      <c r="C22" s="19" t="s">
        <v>23</v>
      </c>
      <c r="D22" s="18" t="s">
        <v>5</v>
      </c>
      <c r="E22" s="47">
        <v>47.7</v>
      </c>
      <c r="F22" s="22">
        <v>23</v>
      </c>
      <c r="G22" s="22">
        <v>0.3</v>
      </c>
      <c r="H22" s="23">
        <f t="shared" si="1"/>
        <v>7</v>
      </c>
      <c r="I22" s="23">
        <f t="shared" si="2"/>
        <v>55</v>
      </c>
      <c r="K22" s="46">
        <v>54</v>
      </c>
      <c r="L22" s="46">
        <f t="shared" si="0"/>
        <v>7</v>
      </c>
      <c r="M22" s="46">
        <f t="shared" si="3"/>
        <v>1</v>
      </c>
    </row>
    <row r="23" spans="1:13" ht="20.45" customHeight="1" x14ac:dyDescent="0.25">
      <c r="A23" s="73"/>
      <c r="B23" s="73"/>
      <c r="C23" s="19" t="s">
        <v>23</v>
      </c>
      <c r="D23" s="18" t="s">
        <v>11</v>
      </c>
      <c r="E23" s="47">
        <v>64.099999999999994</v>
      </c>
      <c r="F23" s="22">
        <v>23</v>
      </c>
      <c r="G23" s="22">
        <v>0.3</v>
      </c>
      <c r="H23" s="23">
        <f t="shared" si="1"/>
        <v>7</v>
      </c>
      <c r="I23" s="23">
        <f t="shared" si="2"/>
        <v>71</v>
      </c>
      <c r="K23" s="46">
        <v>71</v>
      </c>
      <c r="L23" s="46">
        <f t="shared" si="0"/>
        <v>7</v>
      </c>
      <c r="M23" s="46">
        <f t="shared" si="3"/>
        <v>0</v>
      </c>
    </row>
    <row r="24" spans="1:13" s="7" customFormat="1" ht="27" customHeight="1" x14ac:dyDescent="0.25">
      <c r="A24" s="73"/>
      <c r="B24" s="73"/>
      <c r="C24" s="19" t="s">
        <v>24</v>
      </c>
      <c r="D24" s="18" t="s">
        <v>7</v>
      </c>
      <c r="E24" s="47">
        <v>10.5</v>
      </c>
      <c r="F24" s="22">
        <v>23</v>
      </c>
      <c r="G24" s="22">
        <v>0.3</v>
      </c>
      <c r="H24" s="23">
        <f t="shared" si="1"/>
        <v>7</v>
      </c>
      <c r="I24" s="23">
        <f t="shared" si="2"/>
        <v>18</v>
      </c>
      <c r="K24" s="46">
        <v>17</v>
      </c>
      <c r="L24" s="46">
        <f t="shared" si="0"/>
        <v>8</v>
      </c>
      <c r="M24" s="46">
        <f t="shared" si="3"/>
        <v>1</v>
      </c>
    </row>
    <row r="25" spans="1:13" s="7" customFormat="1" ht="20.45" customHeight="1" x14ac:dyDescent="0.25">
      <c r="A25" s="73"/>
      <c r="B25" s="73"/>
      <c r="C25" s="19" t="s">
        <v>24</v>
      </c>
      <c r="D25" s="18" t="s">
        <v>5</v>
      </c>
      <c r="E25" s="47">
        <v>47.7</v>
      </c>
      <c r="F25" s="22">
        <v>23</v>
      </c>
      <c r="G25" s="22">
        <v>0.3</v>
      </c>
      <c r="H25" s="23">
        <f t="shared" si="1"/>
        <v>7</v>
      </c>
      <c r="I25" s="23">
        <f t="shared" si="2"/>
        <v>55</v>
      </c>
      <c r="K25" s="46">
        <v>54</v>
      </c>
      <c r="L25" s="46">
        <f t="shared" si="0"/>
        <v>7</v>
      </c>
      <c r="M25" s="46">
        <f t="shared" si="3"/>
        <v>1</v>
      </c>
    </row>
    <row r="26" spans="1:13" s="7" customFormat="1" ht="20.45" customHeight="1" x14ac:dyDescent="0.25">
      <c r="A26" s="73"/>
      <c r="B26" s="73"/>
      <c r="C26" s="19" t="s">
        <v>24</v>
      </c>
      <c r="D26" s="18" t="s">
        <v>11</v>
      </c>
      <c r="E26" s="47">
        <v>64.099999999999994</v>
      </c>
      <c r="F26" s="22">
        <v>23</v>
      </c>
      <c r="G26" s="22">
        <v>0.3</v>
      </c>
      <c r="H26" s="23">
        <f t="shared" si="1"/>
        <v>7</v>
      </c>
      <c r="I26" s="23">
        <f t="shared" si="2"/>
        <v>71</v>
      </c>
      <c r="K26" s="46">
        <v>71</v>
      </c>
      <c r="L26" s="46">
        <f t="shared" si="0"/>
        <v>7</v>
      </c>
      <c r="M26" s="46">
        <f t="shared" si="3"/>
        <v>0</v>
      </c>
    </row>
    <row r="27" spans="1:13" s="7" customFormat="1" ht="20.45" customHeight="1" x14ac:dyDescent="0.25">
      <c r="A27" s="73"/>
      <c r="B27" s="73"/>
      <c r="C27" s="19" t="s">
        <v>24</v>
      </c>
      <c r="D27" s="21" t="s">
        <v>13</v>
      </c>
      <c r="E27" s="47">
        <v>101.3</v>
      </c>
      <c r="F27" s="22">
        <v>23</v>
      </c>
      <c r="G27" s="22">
        <v>0.3</v>
      </c>
      <c r="H27" s="23">
        <f t="shared" si="1"/>
        <v>7</v>
      </c>
      <c r="I27" s="23">
        <f t="shared" si="2"/>
        <v>108</v>
      </c>
      <c r="K27" s="46">
        <v>108</v>
      </c>
      <c r="L27" s="46">
        <f t="shared" si="0"/>
        <v>7</v>
      </c>
      <c r="M27" s="46">
        <f t="shared" si="3"/>
        <v>0</v>
      </c>
    </row>
    <row r="28" spans="1:13" s="7" customFormat="1" ht="20.45" customHeight="1" x14ac:dyDescent="0.25">
      <c r="A28" s="74"/>
      <c r="B28" s="74"/>
      <c r="C28" s="19" t="s">
        <v>25</v>
      </c>
      <c r="D28" s="18" t="s">
        <v>8</v>
      </c>
      <c r="E28" s="47">
        <v>53.6</v>
      </c>
      <c r="F28" s="22">
        <v>23</v>
      </c>
      <c r="G28" s="22">
        <v>0.3</v>
      </c>
      <c r="H28" s="23">
        <f t="shared" si="1"/>
        <v>7</v>
      </c>
      <c r="I28" s="23">
        <f t="shared" si="2"/>
        <v>61</v>
      </c>
      <c r="K28" s="46">
        <v>60</v>
      </c>
      <c r="L28" s="46">
        <f t="shared" si="0"/>
        <v>7</v>
      </c>
      <c r="M28" s="46">
        <f t="shared" si="3"/>
        <v>1</v>
      </c>
    </row>
    <row r="29" spans="1:13" s="7" customFormat="1" ht="20.45" customHeight="1" x14ac:dyDescent="0.25">
      <c r="A29" s="72"/>
      <c r="B29" s="72"/>
      <c r="C29" s="19" t="s">
        <v>26</v>
      </c>
      <c r="D29" s="18" t="s">
        <v>12</v>
      </c>
      <c r="E29" s="47">
        <v>61.7</v>
      </c>
      <c r="F29" s="22">
        <v>23</v>
      </c>
      <c r="G29" s="22">
        <v>0.3</v>
      </c>
      <c r="H29" s="23">
        <f t="shared" si="1"/>
        <v>7</v>
      </c>
      <c r="I29" s="23">
        <f t="shared" si="2"/>
        <v>69</v>
      </c>
      <c r="K29" s="46">
        <v>68</v>
      </c>
      <c r="L29" s="46">
        <f t="shared" si="0"/>
        <v>7</v>
      </c>
      <c r="M29" s="46">
        <f t="shared" si="3"/>
        <v>1</v>
      </c>
    </row>
    <row r="30" spans="1:13" s="7" customFormat="1" ht="20.45" customHeight="1" x14ac:dyDescent="0.25">
      <c r="A30" s="73"/>
      <c r="B30" s="73"/>
      <c r="C30" s="19" t="s">
        <v>27</v>
      </c>
      <c r="D30" s="18" t="s">
        <v>12</v>
      </c>
      <c r="E30" s="47">
        <v>61.7</v>
      </c>
      <c r="F30" s="22">
        <v>23</v>
      </c>
      <c r="G30" s="22">
        <v>0.3</v>
      </c>
      <c r="H30" s="23">
        <f t="shared" si="1"/>
        <v>7</v>
      </c>
      <c r="I30" s="23">
        <f t="shared" si="2"/>
        <v>69</v>
      </c>
      <c r="K30" s="46">
        <v>68</v>
      </c>
      <c r="L30" s="46">
        <f t="shared" si="0"/>
        <v>7</v>
      </c>
      <c r="M30" s="46">
        <f t="shared" si="3"/>
        <v>1</v>
      </c>
    </row>
    <row r="31" spans="1:13" s="7" customFormat="1" ht="20.45" customHeight="1" x14ac:dyDescent="0.25">
      <c r="A31" s="74"/>
      <c r="B31" s="74"/>
      <c r="C31" s="19" t="s">
        <v>28</v>
      </c>
      <c r="D31" s="18" t="s">
        <v>12</v>
      </c>
      <c r="E31" s="47">
        <v>61.7</v>
      </c>
      <c r="F31" s="22">
        <v>23</v>
      </c>
      <c r="G31" s="22">
        <v>0.3</v>
      </c>
      <c r="H31" s="23">
        <f t="shared" si="1"/>
        <v>7</v>
      </c>
      <c r="I31" s="23">
        <f t="shared" si="2"/>
        <v>69</v>
      </c>
      <c r="K31" s="46">
        <v>68</v>
      </c>
      <c r="L31" s="46">
        <f t="shared" si="0"/>
        <v>7</v>
      </c>
      <c r="M31" s="46">
        <f t="shared" si="3"/>
        <v>1</v>
      </c>
    </row>
    <row r="32" spans="1:13" ht="20.45" customHeight="1" x14ac:dyDescent="0.25">
      <c r="A32" s="82" t="s">
        <v>43</v>
      </c>
      <c r="B32" s="82" t="s">
        <v>1</v>
      </c>
      <c r="C32" s="17" t="s">
        <v>29</v>
      </c>
      <c r="D32" s="21" t="s">
        <v>13</v>
      </c>
      <c r="E32" s="47">
        <v>101.3</v>
      </c>
      <c r="F32" s="22">
        <v>23</v>
      </c>
      <c r="G32" s="22">
        <v>0.35</v>
      </c>
      <c r="H32" s="23">
        <f t="shared" si="1"/>
        <v>8</v>
      </c>
      <c r="I32" s="23">
        <f t="shared" si="2"/>
        <v>109</v>
      </c>
      <c r="K32" s="46">
        <v>109</v>
      </c>
      <c r="L32" s="46">
        <f t="shared" si="0"/>
        <v>8</v>
      </c>
      <c r="M32" s="46">
        <f t="shared" si="3"/>
        <v>0</v>
      </c>
    </row>
    <row r="33" spans="1:13" s="7" customFormat="1" ht="50.25" customHeight="1" x14ac:dyDescent="0.25">
      <c r="A33" s="82"/>
      <c r="B33" s="82"/>
      <c r="C33" s="17" t="s">
        <v>30</v>
      </c>
      <c r="D33" s="18" t="s">
        <v>12</v>
      </c>
      <c r="E33" s="47">
        <v>61.7</v>
      </c>
      <c r="F33" s="22">
        <v>23</v>
      </c>
      <c r="G33" s="22">
        <v>0.35</v>
      </c>
      <c r="H33" s="23">
        <f t="shared" si="1"/>
        <v>8</v>
      </c>
      <c r="I33" s="23">
        <f t="shared" si="2"/>
        <v>70</v>
      </c>
      <c r="K33" s="46">
        <v>69</v>
      </c>
      <c r="L33" s="46">
        <f t="shared" si="0"/>
        <v>8</v>
      </c>
      <c r="M33" s="46">
        <f t="shared" si="3"/>
        <v>1</v>
      </c>
    </row>
    <row r="34" spans="1:13" ht="20.45" customHeight="1" x14ac:dyDescent="0.25">
      <c r="A34" s="81" t="s">
        <v>44</v>
      </c>
      <c r="B34" s="81" t="s">
        <v>1</v>
      </c>
      <c r="C34" s="19" t="s">
        <v>31</v>
      </c>
      <c r="D34" s="18" t="s">
        <v>13</v>
      </c>
      <c r="E34" s="47">
        <v>101.3</v>
      </c>
      <c r="F34" s="22">
        <v>23</v>
      </c>
      <c r="G34" s="22">
        <v>0.4</v>
      </c>
      <c r="H34" s="23">
        <f t="shared" si="1"/>
        <v>9</v>
      </c>
      <c r="I34" s="23">
        <f t="shared" si="2"/>
        <v>110</v>
      </c>
      <c r="K34" s="46">
        <v>110</v>
      </c>
      <c r="L34" s="46">
        <f t="shared" si="0"/>
        <v>9</v>
      </c>
      <c r="M34" s="46">
        <f t="shared" si="3"/>
        <v>0</v>
      </c>
    </row>
    <row r="35" spans="1:13" ht="20.45" customHeight="1" x14ac:dyDescent="0.25">
      <c r="A35" s="81"/>
      <c r="B35" s="81"/>
      <c r="C35" s="19" t="s">
        <v>32</v>
      </c>
      <c r="D35" s="18" t="s">
        <v>12</v>
      </c>
      <c r="E35" s="47">
        <v>61.7</v>
      </c>
      <c r="F35" s="22">
        <v>23</v>
      </c>
      <c r="G35" s="22">
        <v>0.4</v>
      </c>
      <c r="H35" s="23">
        <f t="shared" si="1"/>
        <v>9</v>
      </c>
      <c r="I35" s="23">
        <f t="shared" si="2"/>
        <v>71</v>
      </c>
      <c r="K35" s="46">
        <v>70</v>
      </c>
      <c r="L35" s="46">
        <f t="shared" si="0"/>
        <v>9</v>
      </c>
      <c r="M35" s="46">
        <f t="shared" si="3"/>
        <v>1</v>
      </c>
    </row>
    <row r="36" spans="1:13" ht="20.45" customHeight="1" x14ac:dyDescent="0.25">
      <c r="A36" s="81"/>
      <c r="B36" s="81"/>
      <c r="C36" s="19" t="s">
        <v>33</v>
      </c>
      <c r="D36" s="18" t="s">
        <v>12</v>
      </c>
      <c r="E36" s="47">
        <v>61.7</v>
      </c>
      <c r="F36" s="22">
        <v>23</v>
      </c>
      <c r="G36" s="22">
        <v>0.4</v>
      </c>
      <c r="H36" s="23">
        <f t="shared" si="1"/>
        <v>9</v>
      </c>
      <c r="I36" s="23">
        <f t="shared" si="2"/>
        <v>71</v>
      </c>
      <c r="K36" s="46">
        <v>70</v>
      </c>
      <c r="L36" s="46">
        <f t="shared" si="0"/>
        <v>9</v>
      </c>
      <c r="M36" s="46">
        <f t="shared" si="3"/>
        <v>1</v>
      </c>
    </row>
    <row r="37" spans="1:13" ht="20.45" customHeight="1" x14ac:dyDescent="0.25">
      <c r="A37" s="81"/>
      <c r="B37" s="81"/>
      <c r="C37" s="19" t="s">
        <v>34</v>
      </c>
      <c r="D37" s="18" t="s">
        <v>12</v>
      </c>
      <c r="E37" s="47">
        <v>61.7</v>
      </c>
      <c r="F37" s="22">
        <v>23</v>
      </c>
      <c r="G37" s="22">
        <v>0.4</v>
      </c>
      <c r="H37" s="23">
        <f t="shared" si="1"/>
        <v>9</v>
      </c>
      <c r="I37" s="23">
        <f t="shared" si="2"/>
        <v>71</v>
      </c>
      <c r="K37" s="46">
        <v>70</v>
      </c>
      <c r="L37" s="46">
        <f t="shared" si="0"/>
        <v>9</v>
      </c>
      <c r="M37" s="46">
        <f t="shared" si="3"/>
        <v>1</v>
      </c>
    </row>
    <row r="38" spans="1:13" ht="20.45" customHeight="1" x14ac:dyDescent="0.25">
      <c r="A38" s="81"/>
      <c r="B38" s="20" t="s">
        <v>2</v>
      </c>
      <c r="C38" s="19" t="s">
        <v>31</v>
      </c>
      <c r="D38" s="21" t="s">
        <v>13</v>
      </c>
      <c r="E38" s="47">
        <v>118.2</v>
      </c>
      <c r="F38" s="22">
        <v>23</v>
      </c>
      <c r="G38" s="22">
        <v>0.4</v>
      </c>
      <c r="H38" s="23">
        <f t="shared" si="1"/>
        <v>9</v>
      </c>
      <c r="I38" s="23">
        <f t="shared" si="2"/>
        <v>127</v>
      </c>
      <c r="K38" s="46">
        <v>127</v>
      </c>
      <c r="L38" s="46">
        <f t="shared" si="0"/>
        <v>9</v>
      </c>
      <c r="M38" s="46">
        <f t="shared" si="3"/>
        <v>0</v>
      </c>
    </row>
    <row r="39" spans="1:13" ht="78" customHeight="1" x14ac:dyDescent="0.25">
      <c r="A39" s="82" t="s">
        <v>55</v>
      </c>
      <c r="B39" s="72" t="s">
        <v>2</v>
      </c>
      <c r="C39" s="37" t="s">
        <v>57</v>
      </c>
      <c r="D39" s="36" t="s">
        <v>56</v>
      </c>
      <c r="E39" s="47">
        <v>201</v>
      </c>
      <c r="F39" s="22">
        <v>23</v>
      </c>
      <c r="G39" s="22">
        <v>1.25</v>
      </c>
      <c r="H39" s="23">
        <f t="shared" ref="H39" si="4">F39*G39</f>
        <v>29</v>
      </c>
      <c r="I39" s="23">
        <f t="shared" si="2"/>
        <v>230</v>
      </c>
      <c r="K39" s="46">
        <v>229</v>
      </c>
      <c r="L39" s="46">
        <f t="shared" si="0"/>
        <v>29</v>
      </c>
      <c r="M39" s="46">
        <f t="shared" si="3"/>
        <v>1</v>
      </c>
    </row>
    <row r="40" spans="1:13" ht="62.25" customHeight="1" x14ac:dyDescent="0.25">
      <c r="A40" s="82"/>
      <c r="B40" s="74"/>
      <c r="C40" s="41" t="s">
        <v>58</v>
      </c>
      <c r="D40" s="42" t="s">
        <v>4</v>
      </c>
      <c r="E40" s="47">
        <v>188</v>
      </c>
      <c r="F40" s="22">
        <v>23</v>
      </c>
      <c r="G40" s="22">
        <v>1</v>
      </c>
      <c r="H40" s="23">
        <f t="shared" ref="H40:H41" si="5">F40*G40</f>
        <v>23</v>
      </c>
      <c r="I40" s="23">
        <f t="shared" si="2"/>
        <v>211</v>
      </c>
      <c r="K40" s="46">
        <v>211</v>
      </c>
      <c r="L40" s="46">
        <f t="shared" si="0"/>
        <v>23</v>
      </c>
      <c r="M40" s="46">
        <f t="shared" si="3"/>
        <v>0</v>
      </c>
    </row>
    <row r="41" spans="1:13" ht="86.25" customHeight="1" x14ac:dyDescent="0.25">
      <c r="A41" s="82"/>
      <c r="B41" s="83" t="s">
        <v>38</v>
      </c>
      <c r="C41" s="40" t="s">
        <v>57</v>
      </c>
      <c r="D41" s="42" t="s">
        <v>56</v>
      </c>
      <c r="E41" s="47">
        <v>201</v>
      </c>
      <c r="F41" s="22">
        <v>23</v>
      </c>
      <c r="G41" s="22">
        <v>1.25</v>
      </c>
      <c r="H41" s="23">
        <f t="shared" si="5"/>
        <v>29</v>
      </c>
      <c r="I41" s="23">
        <f t="shared" si="2"/>
        <v>230</v>
      </c>
      <c r="K41" s="46">
        <v>229</v>
      </c>
      <c r="L41" s="46">
        <f t="shared" si="0"/>
        <v>29</v>
      </c>
      <c r="M41" s="46">
        <f t="shared" si="3"/>
        <v>1</v>
      </c>
    </row>
    <row r="42" spans="1:13" ht="66" customHeight="1" x14ac:dyDescent="0.25">
      <c r="A42" s="82"/>
      <c r="B42" s="84"/>
      <c r="C42" s="41" t="s">
        <v>58</v>
      </c>
      <c r="D42" s="42" t="s">
        <v>4</v>
      </c>
      <c r="E42" s="47">
        <v>188</v>
      </c>
      <c r="F42" s="22">
        <v>23</v>
      </c>
      <c r="G42" s="22">
        <v>1</v>
      </c>
      <c r="H42" s="23">
        <f t="shared" ref="H42" si="6">F42*G42</f>
        <v>23</v>
      </c>
      <c r="I42" s="23">
        <f t="shared" si="2"/>
        <v>211</v>
      </c>
      <c r="K42" s="46">
        <v>211</v>
      </c>
      <c r="L42" s="46">
        <f t="shared" si="0"/>
        <v>23</v>
      </c>
      <c r="M42" s="46">
        <f t="shared" si="3"/>
        <v>0</v>
      </c>
    </row>
    <row r="43" spans="1:13" hidden="1" x14ac:dyDescent="0.25"/>
    <row r="44" spans="1:13" ht="41.25" hidden="1" customHeight="1" x14ac:dyDescent="0.25">
      <c r="A44" s="77" t="s">
        <v>79</v>
      </c>
      <c r="B44" s="77"/>
      <c r="C44" s="77"/>
      <c r="D44" s="77"/>
      <c r="E44" s="77"/>
      <c r="F44" s="77"/>
      <c r="G44" s="77"/>
      <c r="H44" s="77"/>
      <c r="I44" s="77"/>
    </row>
    <row r="45" spans="1:13" ht="18.75" customHeight="1" x14ac:dyDescent="0.3">
      <c r="A45" s="75" t="s">
        <v>116</v>
      </c>
      <c r="B45" s="75"/>
      <c r="C45" s="75"/>
      <c r="D45" s="75"/>
      <c r="E45" s="24"/>
      <c r="F45" s="24"/>
      <c r="G45" s="24"/>
    </row>
    <row r="46" spans="1:13" hidden="1" x14ac:dyDescent="0.25">
      <c r="A46" s="25"/>
      <c r="B46" s="25"/>
      <c r="C46" s="25"/>
      <c r="D46" s="25"/>
      <c r="E46" s="25"/>
      <c r="F46" s="25"/>
      <c r="G46" s="25"/>
    </row>
    <row r="47" spans="1:13" ht="9" customHeight="1" x14ac:dyDescent="0.25">
      <c r="A47" s="4"/>
      <c r="B47" s="4"/>
      <c r="C47" s="4"/>
      <c r="D47" s="4"/>
      <c r="E47" s="4"/>
      <c r="F47" s="4"/>
      <c r="G47" s="4"/>
    </row>
    <row r="48" spans="1:13" ht="41.25" customHeight="1" x14ac:dyDescent="0.3">
      <c r="A48" s="76" t="s">
        <v>77</v>
      </c>
      <c r="B48" s="76"/>
      <c r="C48" s="76"/>
      <c r="D48" s="76"/>
      <c r="E48" s="76"/>
      <c r="H48" s="78" t="s">
        <v>51</v>
      </c>
      <c r="I48" s="78"/>
      <c r="J48" s="26"/>
    </row>
  </sheetData>
  <mergeCells count="28">
    <mergeCell ref="A3:I3"/>
    <mergeCell ref="F1:I1"/>
    <mergeCell ref="A8:A10"/>
    <mergeCell ref="A4:D4"/>
    <mergeCell ref="B5:B6"/>
    <mergeCell ref="C5:C6"/>
    <mergeCell ref="A5:A6"/>
    <mergeCell ref="E5:E6"/>
    <mergeCell ref="F5:H5"/>
    <mergeCell ref="I5:I6"/>
    <mergeCell ref="D5:D6"/>
    <mergeCell ref="A34:A38"/>
    <mergeCell ref="B34:B37"/>
    <mergeCell ref="B11:B20"/>
    <mergeCell ref="A11:A21"/>
    <mergeCell ref="A32:A33"/>
    <mergeCell ref="B32:B33"/>
    <mergeCell ref="A22:A28"/>
    <mergeCell ref="A29:A31"/>
    <mergeCell ref="B22:B28"/>
    <mergeCell ref="B29:B31"/>
    <mergeCell ref="A45:D45"/>
    <mergeCell ref="A48:E48"/>
    <mergeCell ref="A44:I44"/>
    <mergeCell ref="H48:I48"/>
    <mergeCell ref="A39:A42"/>
    <mergeCell ref="B39:B40"/>
    <mergeCell ref="B41:B42"/>
  </mergeCells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64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Род. плата в день (2)</vt:lpstr>
      <vt:lpstr>круглосуточные</vt:lpstr>
      <vt:lpstr>Сумма РП в день (2021) НФ</vt:lpstr>
      <vt:lpstr>круглосуточные!Заголовки_для_печати</vt:lpstr>
      <vt:lpstr>'Род. плата в день (2)'!Заголовки_для_печати</vt:lpstr>
      <vt:lpstr>'Сумма РП в день (2021) НФ'!Заголовки_для_печати</vt:lpstr>
      <vt:lpstr>круглосуточные!Область_печати</vt:lpstr>
      <vt:lpstr>'Род. плата в день (2)'!Область_печати</vt:lpstr>
      <vt:lpstr>'Сумма РП в день (2021) НФ'!Область_печати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</cp:lastModifiedBy>
  <cp:lastPrinted>2025-01-15T09:28:50Z</cp:lastPrinted>
  <dcterms:created xsi:type="dcterms:W3CDTF">2019-10-25T09:17:55Z</dcterms:created>
  <dcterms:modified xsi:type="dcterms:W3CDTF">2025-01-20T09:52:38Z</dcterms:modified>
</cp:coreProperties>
</file>